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9" i="1" l="1"/>
  <c r="D29" i="1" l="1"/>
  <c r="D17" i="1"/>
  <c r="D9" i="1" s="1"/>
  <c r="D8" i="1" s="1"/>
  <c r="E9" i="1" l="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F8" i="1"/>
  <c r="E8" i="1"/>
  <c r="A31" i="1" l="1"/>
  <c r="A32" i="1"/>
  <c r="A33" i="1" s="1"/>
  <c r="A26" i="1"/>
  <c r="A27" i="1" s="1"/>
  <c r="A24" i="1"/>
  <c r="A11" i="1"/>
  <c r="A12" i="1"/>
  <c r="A13" i="1" s="1"/>
  <c r="A14" i="1" s="1"/>
  <c r="A15" i="1" s="1"/>
  <c r="A16" i="1" s="1"/>
</calcChain>
</file>

<file path=xl/sharedStrings.xml><?xml version="1.0" encoding="utf-8"?>
<sst xmlns="http://schemas.openxmlformats.org/spreadsheetml/2006/main" count="55" uniqueCount="50">
  <si>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</si>
  <si>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</si>
  <si>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</si>
  <si>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</si>
  <si>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</si>
  <si>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</si>
  <si>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</si>
  <si>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</si>
  <si>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</si>
  <si>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</si>
  <si>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</si>
  <si>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</si>
  <si>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</si>
  <si>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</si>
  <si>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</si>
  <si>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</si>
  <si>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</si>
  <si>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</si>
  <si>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</si>
  <si>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</si>
  <si>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</si>
  <si>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</si>
  <si>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</si>
  <si>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</si>
  <si>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</si>
  <si>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</si>
  <si>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</si>
  <si>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</si>
  <si>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</si>
  <si>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</si>
  <si>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</si>
  <si>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</si>
  <si>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</si>
  <si>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</si>
  <si>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</si>
  <si>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</si>
  <si>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</si>
  <si>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</si>
  <si>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</si>
  <si>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</si>
  <si>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</si>
  <si>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</si>
  <si>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</si>
  <si>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</si>
  <si>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</si>
  <si>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</si>
  <si>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ƯỚC THỰC HIỆN THU NGÂN SÁCH NHÀ NƯỚC 06 THÁNG NĂM 2025</t>
  </si>
  <si>
    <t>ƯỚC THỰC HIỆN 06 THÁNG</t>
  </si>
  <si>
    <t>UBND TỈNH GIA LAI</t>
  </si>
  <si>
    <t>(Trên địa bàn tỉnh Bình Định trước khi hợp nhất đơn vị hành chính cấp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</si>
</sst>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quot;&quot;;_(@_)"/>
    <numFmt numFmtId="165" formatCode="_(* #,##0_);_(* \(#,##0\);_(* &quot;-&quot;??_);_(@_)"/>
    <numFmt numFmtId="166" formatCode="#,##0.0"/>
  </numFmts>
  <fonts count="23">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43" fontId="22" fillId="0" borderId="0" applyFont="0" applyFill="0" applyBorder="0" applyAlignment="0" applyProtection="0"/>
  </cellStyleXfs>
  <cellXfs count="64">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3" fontId="3" fillId="0" borderId="2" xfId="0" applyNumberFormat="1" applyFont="1" applyFill="1" applyBorder="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3" fillId="0" borderId="7" xfId="0" applyNumberFormat="1" applyFont="1" applyFill="1" applyBorder="1" applyAlignment="1">
      <alignment vertical="center" wrapText="1"/>
    </xf>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3" fontId="3" fillId="0" borderId="6" xfId="0" applyNumberFormat="1" applyFont="1" applyFill="1" applyBorder="1" applyAlignment="1">
      <alignment vertical="center"/>
    </xf>
    <xf numFmtId="165" fontId="4" fillId="0" borderId="2" xfId="11" applyNumberFormat="1" applyFont="1" applyFill="1" applyBorder="1" applyAlignment="1">
      <alignment vertical="center"/>
    </xf>
    <xf numFmtId="165" fontId="6" fillId="0" borderId="2" xfId="11" applyNumberFormat="1" applyFont="1" applyFill="1" applyBorder="1" applyAlignment="1">
      <alignment vertical="center"/>
    </xf>
    <xf numFmtId="165" fontId="5" fillId="0" borderId="2" xfId="11" applyNumberFormat="1" applyFont="1" applyFill="1" applyBorder="1" applyAlignment="1">
      <alignment vertical="center"/>
    </xf>
    <xf numFmtId="165" fontId="5" fillId="0" borderId="2" xfId="11" applyNumberFormat="1" applyFont="1" applyFill="1" applyBorder="1" applyAlignment="1">
      <alignment vertical="center" wrapText="1"/>
    </xf>
    <xf numFmtId="165" fontId="4" fillId="0" borderId="2" xfId="11" applyNumberFormat="1" applyFont="1" applyFill="1" applyBorder="1" applyAlignment="1">
      <alignment horizontal="left" vertical="center" wrapText="1"/>
    </xf>
    <xf numFmtId="165" fontId="4" fillId="0" borderId="8" xfId="11" applyNumberFormat="1" applyFont="1" applyFill="1" applyBorder="1" applyAlignment="1">
      <alignment vertical="center"/>
    </xf>
    <xf numFmtId="166" fontId="3" fillId="0" borderId="6" xfId="0" applyNumberFormat="1" applyFont="1" applyFill="1" applyBorder="1" applyAlignment="1">
      <alignment horizontal="right" vertical="center"/>
    </xf>
    <xf numFmtId="166" fontId="3" fillId="0" borderId="2" xfId="0" applyNumberFormat="1" applyFont="1" applyFill="1" applyBorder="1" applyAlignment="1">
      <alignment horizontal="right" vertical="center"/>
    </xf>
    <xf numFmtId="166" fontId="4" fillId="0" borderId="2" xfId="11" applyNumberFormat="1" applyFont="1" applyFill="1" applyBorder="1" applyAlignment="1">
      <alignment horizontal="right" vertical="center"/>
    </xf>
    <xf numFmtId="166" fontId="6" fillId="0" borderId="2" xfId="11" applyNumberFormat="1" applyFont="1" applyFill="1" applyBorder="1" applyAlignment="1">
      <alignment horizontal="right" vertical="center"/>
    </xf>
    <xf numFmtId="166" fontId="5" fillId="0" borderId="2" xfId="11" applyNumberFormat="1" applyFont="1" applyFill="1" applyBorder="1" applyAlignment="1">
      <alignment horizontal="right" vertical="center"/>
    </xf>
    <xf numFmtId="166" fontId="5" fillId="0" borderId="2" xfId="11" applyNumberFormat="1" applyFont="1" applyFill="1" applyBorder="1" applyAlignment="1">
      <alignment horizontal="right" vertical="center" wrapText="1"/>
    </xf>
    <xf numFmtId="166" fontId="4" fillId="0" borderId="2" xfId="11" applyNumberFormat="1" applyFont="1" applyFill="1" applyBorder="1" applyAlignment="1">
      <alignment horizontal="right" vertical="center" wrapText="1"/>
    </xf>
    <xf numFmtId="166" fontId="4" fillId="0" borderId="8" xfId="11" applyNumberFormat="1" applyFont="1" applyFill="1" applyBorder="1" applyAlignment="1">
      <alignment horizontal="right" vertical="center"/>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cellXfs>
  <cellStyles count="12">
    <cellStyle name="Comma" xfId="11" builtinId="3"/>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abSelected="1" workbookViewId="0">
      <selection activeCell="L11" sqref="L11"/>
    </sheetView>
  </sheetViews>
  <sheetFormatPr defaultColWidth="12.85546875" defaultRowHeight="15.75"/>
  <cols>
    <col min="1" max="1" width="7.28515625" style="6" customWidth="1"/>
    <col min="2" max="2" width="79.28515625" style="6" customWidth="1"/>
    <col min="3" max="4" width="14.5703125" style="6" customWidth="1"/>
    <col min="5" max="6" width="12" style="6" customWidth="1"/>
    <col min="7" max="7" width="12.85546875" style="6"/>
    <col min="8" max="8" width="14" style="6" hidden="1" customWidth="1"/>
    <col min="9" max="16384" width="12.85546875" style="6"/>
  </cols>
  <sheetData>
    <row r="1" spans="1:8" ht="21" customHeight="1">
      <c r="A1" s="4" t="s">
        <v>48</v>
      </c>
      <c r="B1" s="4"/>
      <c r="C1" s="4"/>
      <c r="D1" s="53" t="s">
        <v>37</v>
      </c>
      <c r="E1" s="53"/>
      <c r="F1" s="53"/>
    </row>
    <row r="2" spans="1:8" ht="18.75">
      <c r="A2" s="7"/>
      <c r="B2" s="7"/>
      <c r="C2" s="5"/>
      <c r="D2" s="5"/>
      <c r="E2" s="5"/>
      <c r="F2" s="5"/>
    </row>
    <row r="3" spans="1:8" ht="27" customHeight="1">
      <c r="A3" s="22" t="s">
        <v>46</v>
      </c>
      <c r="B3" s="15"/>
      <c r="C3" s="16"/>
      <c r="D3" s="16"/>
      <c r="E3" s="16"/>
      <c r="F3" s="16"/>
    </row>
    <row r="4" spans="1:8">
      <c r="A4" s="54" t="s">
        <v>49</v>
      </c>
      <c r="B4" s="54"/>
      <c r="C4" s="54"/>
      <c r="D4" s="54"/>
      <c r="E4" s="54"/>
      <c r="F4" s="54"/>
    </row>
    <row r="5" spans="1:8" ht="17.25" customHeight="1">
      <c r="A5" s="55"/>
      <c r="B5" s="55"/>
      <c r="C5" s="55"/>
      <c r="D5" s="25"/>
      <c r="E5" s="26"/>
      <c r="F5" s="23" t="s">
        <v>0</v>
      </c>
    </row>
    <row r="6" spans="1:8" s="17" customFormat="1" ht="34.9" customHeight="1">
      <c r="A6" s="56" t="s">
        <v>1</v>
      </c>
      <c r="B6" s="57" t="s">
        <v>2</v>
      </c>
      <c r="C6" s="58" t="s">
        <v>33</v>
      </c>
      <c r="D6" s="60" t="s">
        <v>47</v>
      </c>
      <c r="E6" s="62" t="s">
        <v>34</v>
      </c>
      <c r="F6" s="63"/>
    </row>
    <row r="7" spans="1:8" s="17" customFormat="1" ht="52.15" customHeight="1">
      <c r="A7" s="56"/>
      <c r="B7" s="56"/>
      <c r="C7" s="59"/>
      <c r="D7" s="61"/>
      <c r="E7" s="2" t="s">
        <v>33</v>
      </c>
      <c r="F7" s="3" t="s">
        <v>35</v>
      </c>
    </row>
    <row r="8" spans="1:8" s="29" customFormat="1" ht="21" customHeight="1">
      <c r="A8" s="27" t="s">
        <v>3</v>
      </c>
      <c r="B8" s="28" t="s">
        <v>38</v>
      </c>
      <c r="C8" s="37">
        <v>17415000</v>
      </c>
      <c r="D8" s="37">
        <f>+D9+D28+D29+D36</f>
        <v>10005320.186449999</v>
      </c>
      <c r="E8" s="44">
        <f>IF(C8&gt;0,D8/C8*100,"")</f>
        <v>57.452312296583393</v>
      </c>
      <c r="F8" s="44">
        <f>IF(H8&gt;0,D8/H8*100,"")</f>
        <v>154.24833109716013</v>
      </c>
      <c r="H8" s="37">
        <v>6486501.4196800003</v>
      </c>
    </row>
    <row r="9" spans="1:8" s="8" customFormat="1" ht="21" customHeight="1">
      <c r="A9" s="9" t="s">
        <v>5</v>
      </c>
      <c r="B9" s="10" t="s">
        <v>9</v>
      </c>
      <c r="C9" s="30">
        <v>16370000</v>
      </c>
      <c r="D9" s="30">
        <f>+D10+D11+D12+D13+D14+D15+D16+D17+D23+D24+D25+D26+D27</f>
        <v>9794115.8274169993</v>
      </c>
      <c r="E9" s="45">
        <f t="shared" ref="E9:E39" si="0">IF(C9&gt;0,D9/C9*100,"")</f>
        <v>59.829662965284044</v>
      </c>
      <c r="F9" s="45">
        <f t="shared" ref="F9:F39" si="1">IF(H9&gt;0,D9/H9*100,"")</f>
        <v>162.62876776370547</v>
      </c>
      <c r="H9" s="30">
        <v>6022375.9683450004</v>
      </c>
    </row>
    <row r="10" spans="1:8" s="8" customFormat="1" ht="21" customHeight="1">
      <c r="A10" s="11">
        <v>1</v>
      </c>
      <c r="B10" s="12" t="s">
        <v>39</v>
      </c>
      <c r="C10" s="38">
        <v>482000</v>
      </c>
      <c r="D10" s="38">
        <v>229525.15255299999</v>
      </c>
      <c r="E10" s="46">
        <f t="shared" si="0"/>
        <v>47.619326255809128</v>
      </c>
      <c r="F10" s="46">
        <f t="shared" si="1"/>
        <v>98.538795882106371</v>
      </c>
      <c r="H10" s="38">
        <v>232928.71655099999</v>
      </c>
    </row>
    <row r="11" spans="1:8" s="8" customFormat="1" ht="21" customHeight="1">
      <c r="A11" s="11">
        <f>+A10+1</f>
        <v>2</v>
      </c>
      <c r="B11" s="12" t="s">
        <v>10</v>
      </c>
      <c r="C11" s="38">
        <v>509000</v>
      </c>
      <c r="D11" s="38">
        <v>282112.39681199996</v>
      </c>
      <c r="E11" s="46">
        <f t="shared" si="0"/>
        <v>55.424832379567768</v>
      </c>
      <c r="F11" s="46">
        <f t="shared" si="1"/>
        <v>73.430417982893132</v>
      </c>
      <c r="H11" s="38">
        <v>384190.10072599998</v>
      </c>
    </row>
    <row r="12" spans="1:8" s="8" customFormat="1" ht="21" customHeight="1">
      <c r="A12" s="11">
        <f>A11+1</f>
        <v>3</v>
      </c>
      <c r="B12" s="12" t="s">
        <v>11</v>
      </c>
      <c r="C12" s="38">
        <v>3146000</v>
      </c>
      <c r="D12" s="38">
        <v>1732638.951232</v>
      </c>
      <c r="E12" s="46">
        <f t="shared" si="0"/>
        <v>55.074346828734896</v>
      </c>
      <c r="F12" s="46">
        <f t="shared" si="1"/>
        <v>113.4955443115617</v>
      </c>
      <c r="H12" s="38">
        <v>1526614.0725980001</v>
      </c>
    </row>
    <row r="13" spans="1:8" s="8" customFormat="1" ht="21" customHeight="1">
      <c r="A13" s="11">
        <f>A12+1</f>
        <v>4</v>
      </c>
      <c r="B13" s="12" t="s">
        <v>12</v>
      </c>
      <c r="C13" s="38">
        <v>702000</v>
      </c>
      <c r="D13" s="38">
        <v>564960.97091000003</v>
      </c>
      <c r="E13" s="46">
        <f t="shared" si="0"/>
        <v>80.478770784900291</v>
      </c>
      <c r="F13" s="46">
        <f t="shared" si="1"/>
        <v>149.03302107031081</v>
      </c>
      <c r="H13" s="38">
        <v>379084.42495000002</v>
      </c>
    </row>
    <row r="14" spans="1:8" s="8" customFormat="1" ht="21" customHeight="1">
      <c r="A14" s="11">
        <f>A13+1</f>
        <v>5</v>
      </c>
      <c r="B14" s="12" t="s">
        <v>13</v>
      </c>
      <c r="C14" s="38">
        <v>910000</v>
      </c>
      <c r="D14" s="38">
        <v>277372.566789</v>
      </c>
      <c r="E14" s="46">
        <f t="shared" si="0"/>
        <v>30.480501844945056</v>
      </c>
      <c r="F14" s="46">
        <f t="shared" si="1"/>
        <v>73.169074890266074</v>
      </c>
      <c r="H14" s="38">
        <v>379084.42495000002</v>
      </c>
    </row>
    <row r="15" spans="1:8" s="8" customFormat="1" ht="21" customHeight="1">
      <c r="A15" s="11">
        <f>A14+1</f>
        <v>6</v>
      </c>
      <c r="B15" s="12" t="s">
        <v>14</v>
      </c>
      <c r="C15" s="38">
        <v>339000</v>
      </c>
      <c r="D15" s="38">
        <v>184350.61197699999</v>
      </c>
      <c r="E15" s="46">
        <f t="shared" si="0"/>
        <v>54.380711497640114</v>
      </c>
      <c r="F15" s="46">
        <f t="shared" si="1"/>
        <v>123.19119497922051</v>
      </c>
      <c r="H15" s="38">
        <v>149645.932088</v>
      </c>
    </row>
    <row r="16" spans="1:8" s="8" customFormat="1" ht="21" customHeight="1">
      <c r="A16" s="11">
        <f>A15+1</f>
        <v>7</v>
      </c>
      <c r="B16" s="12" t="s">
        <v>15</v>
      </c>
      <c r="C16" s="38">
        <v>235000</v>
      </c>
      <c r="D16" s="38">
        <v>124624.864023</v>
      </c>
      <c r="E16" s="46">
        <f t="shared" si="0"/>
        <v>53.031857031063836</v>
      </c>
      <c r="F16" s="46">
        <f t="shared" si="1"/>
        <v>100.40830037948407</v>
      </c>
      <c r="H16" s="38">
        <v>124118.089393</v>
      </c>
    </row>
    <row r="17" spans="1:8" s="8" customFormat="1" ht="21" customHeight="1">
      <c r="A17" s="11">
        <v>8</v>
      </c>
      <c r="B17" s="12" t="s">
        <v>40</v>
      </c>
      <c r="C17" s="38">
        <v>9241000</v>
      </c>
      <c r="D17" s="38">
        <f>+D18+D19+D20+D21+D22</f>
        <v>5863261.1523809992</v>
      </c>
      <c r="E17" s="46">
        <f t="shared" si="0"/>
        <v>63.448340573325389</v>
      </c>
      <c r="F17" s="46">
        <f t="shared" si="1"/>
        <v>229.20829294033896</v>
      </c>
      <c r="H17" s="38">
        <v>2558049.3084109998</v>
      </c>
    </row>
    <row r="18" spans="1:8" s="8" customFormat="1" ht="21" customHeight="1">
      <c r="A18" s="18" t="s">
        <v>8</v>
      </c>
      <c r="B18" s="19" t="s">
        <v>16</v>
      </c>
      <c r="C18" s="39"/>
      <c r="D18" s="39"/>
      <c r="E18" s="47" t="str">
        <f t="shared" si="0"/>
        <v/>
      </c>
      <c r="F18" s="47" t="str">
        <f t="shared" si="1"/>
        <v/>
      </c>
      <c r="H18" s="39"/>
    </row>
    <row r="19" spans="1:8" s="8" customFormat="1" ht="21" customHeight="1">
      <c r="A19" s="18" t="s">
        <v>8</v>
      </c>
      <c r="B19" s="19" t="s">
        <v>17</v>
      </c>
      <c r="C19" s="39">
        <v>31000</v>
      </c>
      <c r="D19" s="39">
        <v>13791.477546</v>
      </c>
      <c r="E19" s="47">
        <f t="shared" si="0"/>
        <v>44.488637245161286</v>
      </c>
      <c r="F19" s="47">
        <f t="shared" si="1"/>
        <v>83.834028750210507</v>
      </c>
      <c r="H19" s="39">
        <v>16450.930190999999</v>
      </c>
    </row>
    <row r="20" spans="1:8" s="8" customFormat="1" ht="21" customHeight="1">
      <c r="A20" s="18" t="s">
        <v>8</v>
      </c>
      <c r="B20" s="19" t="s">
        <v>19</v>
      </c>
      <c r="C20" s="39">
        <v>7200000</v>
      </c>
      <c r="D20" s="39">
        <v>5429754.2215919998</v>
      </c>
      <c r="E20" s="47">
        <f t="shared" si="0"/>
        <v>75.413253077666667</v>
      </c>
      <c r="F20" s="47">
        <f t="shared" si="1"/>
        <v>226.61761536518142</v>
      </c>
      <c r="H20" s="39">
        <v>2395998.3043869999</v>
      </c>
    </row>
    <row r="21" spans="1:8" s="8" customFormat="1" ht="21" customHeight="1">
      <c r="A21" s="18" t="s">
        <v>8</v>
      </c>
      <c r="B21" s="19" t="s">
        <v>18</v>
      </c>
      <c r="C21" s="39">
        <v>1980000</v>
      </c>
      <c r="D21" s="39">
        <v>409572.51415499998</v>
      </c>
      <c r="E21" s="47">
        <f t="shared" si="0"/>
        <v>20.685480512878787</v>
      </c>
      <c r="F21" s="47">
        <f t="shared" si="1"/>
        <v>286.88097379897499</v>
      </c>
      <c r="H21" s="39">
        <v>142767.402359</v>
      </c>
    </row>
    <row r="22" spans="1:8" s="8" customFormat="1" ht="21" customHeight="1">
      <c r="A22" s="18" t="s">
        <v>8</v>
      </c>
      <c r="B22" s="19" t="s">
        <v>20</v>
      </c>
      <c r="C22" s="39">
        <v>30000</v>
      </c>
      <c r="D22" s="39">
        <v>10142.939087999999</v>
      </c>
      <c r="E22" s="47">
        <f t="shared" si="0"/>
        <v>33.80979696</v>
      </c>
      <c r="F22" s="47">
        <f t="shared" si="1"/>
        <v>358.06972962089418</v>
      </c>
      <c r="H22" s="39">
        <v>2832.6714740000002</v>
      </c>
    </row>
    <row r="23" spans="1:8" s="8" customFormat="1" ht="21" customHeight="1">
      <c r="A23" s="11">
        <v>9</v>
      </c>
      <c r="B23" s="12" t="s">
        <v>22</v>
      </c>
      <c r="C23" s="38">
        <v>40000</v>
      </c>
      <c r="D23" s="38">
        <v>49185.094586000007</v>
      </c>
      <c r="E23" s="46">
        <f t="shared" si="0"/>
        <v>122.96273646500002</v>
      </c>
      <c r="F23" s="46">
        <f t="shared" si="1"/>
        <v>113.45442182732457</v>
      </c>
      <c r="H23" s="38">
        <v>43352.294069999996</v>
      </c>
    </row>
    <row r="24" spans="1:8" s="8" customFormat="1" ht="32.25">
      <c r="A24" s="20">
        <f>A23+1</f>
        <v>10</v>
      </c>
      <c r="B24" s="31" t="s">
        <v>25</v>
      </c>
      <c r="C24" s="38">
        <v>30000</v>
      </c>
      <c r="D24" s="38">
        <v>10775.442331</v>
      </c>
      <c r="E24" s="46">
        <f t="shared" si="0"/>
        <v>35.918141103333333</v>
      </c>
      <c r="F24" s="46">
        <f t="shared" si="1"/>
        <v>131.54549773769583</v>
      </c>
      <c r="H24" s="38">
        <v>8191.4185710000002</v>
      </c>
    </row>
    <row r="25" spans="1:8" s="8" customFormat="1" ht="21" customHeight="1">
      <c r="A25" s="11">
        <v>11</v>
      </c>
      <c r="B25" s="12" t="s">
        <v>21</v>
      </c>
      <c r="C25" s="38">
        <v>170000</v>
      </c>
      <c r="D25" s="38">
        <v>105027.07958400001</v>
      </c>
      <c r="E25" s="46">
        <f t="shared" si="0"/>
        <v>61.780635049411771</v>
      </c>
      <c r="F25" s="46">
        <f t="shared" si="1"/>
        <v>114.16994328145103</v>
      </c>
      <c r="H25" s="38">
        <v>91991.882071</v>
      </c>
    </row>
    <row r="26" spans="1:8" s="8" customFormat="1" ht="21.6" customHeight="1">
      <c r="A26" s="11">
        <f>A25+1</f>
        <v>12</v>
      </c>
      <c r="B26" s="12" t="s">
        <v>24</v>
      </c>
      <c r="C26" s="38">
        <v>66000</v>
      </c>
      <c r="D26" s="38">
        <v>55851.468343</v>
      </c>
      <c r="E26" s="46">
        <f t="shared" si="0"/>
        <v>84.623436883333341</v>
      </c>
      <c r="F26" s="46">
        <f t="shared" si="1"/>
        <v>151.6890821861804</v>
      </c>
      <c r="H26" s="38">
        <v>36819.702208000002</v>
      </c>
    </row>
    <row r="27" spans="1:8" s="8" customFormat="1" ht="21.6" customHeight="1">
      <c r="A27" s="11">
        <f>A26+1</f>
        <v>13</v>
      </c>
      <c r="B27" s="12" t="s">
        <v>23</v>
      </c>
      <c r="C27" s="38">
        <v>500000</v>
      </c>
      <c r="D27" s="38">
        <v>314430.07589600002</v>
      </c>
      <c r="E27" s="46">
        <f t="shared" si="0"/>
        <v>62.886015179200008</v>
      </c>
      <c r="F27" s="46">
        <f t="shared" si="1"/>
        <v>135.7724665368616</v>
      </c>
      <c r="H27" s="38">
        <v>231586.03796199997</v>
      </c>
    </row>
    <row r="28" spans="1:8" s="8" customFormat="1" ht="21.6" customHeight="1">
      <c r="A28" s="9" t="s">
        <v>6</v>
      </c>
      <c r="B28" s="10" t="s">
        <v>36</v>
      </c>
      <c r="C28" s="40"/>
      <c r="D28" s="40"/>
      <c r="E28" s="48" t="str">
        <f t="shared" si="0"/>
        <v/>
      </c>
      <c r="F28" s="48" t="str">
        <f t="shared" si="1"/>
        <v/>
      </c>
      <c r="H28" s="40"/>
    </row>
    <row r="29" spans="1:8" s="8" customFormat="1" ht="21.6" customHeight="1">
      <c r="A29" s="9" t="s">
        <v>7</v>
      </c>
      <c r="B29" s="10" t="s">
        <v>41</v>
      </c>
      <c r="C29" s="40">
        <v>950000</v>
      </c>
      <c r="D29" s="40">
        <f>+D30+D31+D32+D33+D34+D35</f>
        <v>210591.466033</v>
      </c>
      <c r="E29" s="48">
        <f t="shared" si="0"/>
        <v>22.167522740315789</v>
      </c>
      <c r="F29" s="48">
        <f t="shared" si="1"/>
        <v>56.428999825092717</v>
      </c>
      <c r="H29" s="40">
        <v>373197.23313499999</v>
      </c>
    </row>
    <row r="30" spans="1:8" s="8" customFormat="1" ht="21.6" customHeight="1">
      <c r="A30" s="11">
        <v>1</v>
      </c>
      <c r="B30" s="12" t="s">
        <v>26</v>
      </c>
      <c r="C30" s="38">
        <v>700000</v>
      </c>
      <c r="D30" s="38">
        <v>163167.00971300001</v>
      </c>
      <c r="E30" s="46">
        <f t="shared" si="0"/>
        <v>23.309572816142861</v>
      </c>
      <c r="F30" s="46">
        <f t="shared" si="1"/>
        <v>57.978622519908363</v>
      </c>
      <c r="H30" s="38">
        <v>281426.157817</v>
      </c>
    </row>
    <row r="31" spans="1:8" s="8" customFormat="1" ht="21.6" customHeight="1">
      <c r="A31" s="11">
        <f>A30+1</f>
        <v>2</v>
      </c>
      <c r="B31" s="12" t="s">
        <v>27</v>
      </c>
      <c r="C31" s="38">
        <v>200000</v>
      </c>
      <c r="D31" s="38">
        <v>35422.526460000001</v>
      </c>
      <c r="E31" s="46">
        <f t="shared" si="0"/>
        <v>17.71126323</v>
      </c>
      <c r="F31" s="46">
        <f t="shared" si="1"/>
        <v>38.59879198021364</v>
      </c>
      <c r="H31" s="38">
        <v>91771.075318000003</v>
      </c>
    </row>
    <row r="32" spans="1:8" s="8" customFormat="1" ht="21.6" customHeight="1">
      <c r="A32" s="11">
        <f>A31+1</f>
        <v>3</v>
      </c>
      <c r="B32" s="12" t="s">
        <v>28</v>
      </c>
      <c r="C32" s="38">
        <v>26800</v>
      </c>
      <c r="D32" s="38">
        <v>11615.079336999999</v>
      </c>
      <c r="E32" s="46">
        <f t="shared" si="0"/>
        <v>43.339848272388053</v>
      </c>
      <c r="F32" s="46" t="str">
        <f t="shared" si="1"/>
        <v/>
      </c>
      <c r="H32" s="38"/>
    </row>
    <row r="33" spans="1:8" s="8" customFormat="1" ht="21.6" customHeight="1">
      <c r="A33" s="11">
        <f>A32+1</f>
        <v>4</v>
      </c>
      <c r="B33" s="12" t="s">
        <v>29</v>
      </c>
      <c r="C33" s="38"/>
      <c r="D33" s="38"/>
      <c r="E33" s="46" t="str">
        <f t="shared" si="0"/>
        <v/>
      </c>
      <c r="F33" s="46" t="str">
        <f t="shared" si="1"/>
        <v/>
      </c>
      <c r="H33" s="38"/>
    </row>
    <row r="34" spans="1:8" s="8" customFormat="1" ht="21.6" customHeight="1">
      <c r="A34" s="11">
        <v>5</v>
      </c>
      <c r="B34" s="12" t="s">
        <v>30</v>
      </c>
      <c r="C34" s="38">
        <v>200</v>
      </c>
      <c r="D34" s="38">
        <v>125.78198</v>
      </c>
      <c r="E34" s="46">
        <f t="shared" si="0"/>
        <v>62.890990000000002</v>
      </c>
      <c r="F34" s="46" t="str">
        <f t="shared" si="1"/>
        <v/>
      </c>
      <c r="H34" s="38"/>
    </row>
    <row r="35" spans="1:8" s="8" customFormat="1" ht="21.6" customHeight="1">
      <c r="A35" s="11">
        <v>6</v>
      </c>
      <c r="B35" s="14" t="s">
        <v>31</v>
      </c>
      <c r="C35" s="38">
        <v>23000</v>
      </c>
      <c r="D35" s="38">
        <v>261.06854300000003</v>
      </c>
      <c r="E35" s="46">
        <f t="shared" si="0"/>
        <v>1.1350806217391307</v>
      </c>
      <c r="F35" s="46" t="str">
        <f t="shared" si="1"/>
        <v/>
      </c>
      <c r="H35" s="38"/>
    </row>
    <row r="36" spans="1:8" s="8" customFormat="1" ht="21.6" customHeight="1">
      <c r="A36" s="9" t="s">
        <v>45</v>
      </c>
      <c r="B36" s="32" t="s">
        <v>32</v>
      </c>
      <c r="C36" s="40">
        <v>2000</v>
      </c>
      <c r="D36" s="40">
        <v>612.89300000000003</v>
      </c>
      <c r="E36" s="48">
        <f t="shared" si="0"/>
        <v>30.644650000000002</v>
      </c>
      <c r="F36" s="48">
        <f t="shared" si="1"/>
        <v>132.28538399244397</v>
      </c>
      <c r="H36" s="40">
        <v>463.31119999999999</v>
      </c>
    </row>
    <row r="37" spans="1:8" s="8" customFormat="1" ht="21" customHeight="1">
      <c r="A37" s="24" t="s">
        <v>4</v>
      </c>
      <c r="B37" s="33" t="s">
        <v>42</v>
      </c>
      <c r="C37" s="41">
        <v>15807080</v>
      </c>
      <c r="D37" s="41">
        <v>9518712.5649680011</v>
      </c>
      <c r="E37" s="49">
        <f t="shared" si="0"/>
        <v>60.218032457405165</v>
      </c>
      <c r="F37" s="49">
        <f t="shared" si="1"/>
        <v>164.23389222582833</v>
      </c>
      <c r="H37" s="41">
        <v>5795827.1803480014</v>
      </c>
    </row>
    <row r="38" spans="1:8" s="8" customFormat="1" ht="21" customHeight="1">
      <c r="A38" s="13">
        <v>1</v>
      </c>
      <c r="B38" s="34" t="s">
        <v>43</v>
      </c>
      <c r="C38" s="42">
        <v>5185860</v>
      </c>
      <c r="D38" s="42">
        <v>2833409.2827459997</v>
      </c>
      <c r="E38" s="50">
        <f t="shared" si="0"/>
        <v>54.637211238753068</v>
      </c>
      <c r="F38" s="50">
        <f t="shared" si="1"/>
        <v>110.67664295582161</v>
      </c>
      <c r="H38" s="42">
        <v>2560078.808929</v>
      </c>
    </row>
    <row r="39" spans="1:8" s="8" customFormat="1" ht="21" customHeight="1">
      <c r="A39" s="35">
        <v>2</v>
      </c>
      <c r="B39" s="36" t="s">
        <v>44</v>
      </c>
      <c r="C39" s="43">
        <v>10621220</v>
      </c>
      <c r="D39" s="43">
        <f>+D37-D38</f>
        <v>6685303.2822220009</v>
      </c>
      <c r="E39" s="51">
        <f t="shared" si="0"/>
        <v>62.942894340028744</v>
      </c>
      <c r="F39" s="51">
        <f t="shared" si="1"/>
        <v>206.60763801266279</v>
      </c>
      <c r="H39" s="43">
        <v>3235748.3714190014</v>
      </c>
    </row>
    <row r="40" spans="1:8" ht="15.95" customHeight="1">
      <c r="A40" s="52"/>
      <c r="B40" s="52"/>
      <c r="C40" s="52"/>
      <c r="D40" s="52"/>
      <c r="E40" s="52"/>
      <c r="F40" s="52"/>
    </row>
    <row r="41" spans="1:8" ht="22.5" customHeight="1">
      <c r="A41" s="8"/>
      <c r="B41" s="21"/>
      <c r="C41" s="8"/>
      <c r="D41" s="8"/>
      <c r="E41" s="8"/>
      <c r="F41" s="8"/>
    </row>
    <row r="42" spans="1:8" ht="18.75">
      <c r="A42" s="8"/>
      <c r="B42" s="21"/>
      <c r="C42" s="8"/>
      <c r="D42" s="8"/>
      <c r="E42" s="8"/>
      <c r="F42" s="8"/>
    </row>
    <row r="43" spans="1:8" ht="18.75">
      <c r="A43" s="1"/>
      <c r="B43" s="21"/>
      <c r="C43" s="8"/>
      <c r="D43" s="8"/>
      <c r="E43" s="8"/>
      <c r="F43" s="8"/>
    </row>
    <row r="44" spans="1:8"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2025-07-14T08:58:47Z</dcterms:modified>
</cp:coreProperties>
</file>