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externalReferences>
    <externalReference r:id="rId2"/>
  </externalReferenc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0" i="1" l="1"/>
  <c r="F39" i="1"/>
  <c r="E39" i="1"/>
  <c r="H38" i="1"/>
  <c r="C38" i="1"/>
  <c r="H36" i="1"/>
  <c r="D36" i="1"/>
  <c r="F36" i="1" s="1"/>
  <c r="F33" i="1"/>
  <c r="E33" i="1"/>
  <c r="A33" i="1"/>
  <c r="A34" i="1" s="1"/>
  <c r="F32" i="1"/>
  <c r="E32" i="1"/>
  <c r="A32" i="1"/>
  <c r="J31" i="1"/>
  <c r="F31" i="1"/>
  <c r="E31" i="1"/>
  <c r="D30" i="1"/>
  <c r="F30" i="1" s="1"/>
  <c r="C30" i="1"/>
  <c r="H28" i="1"/>
  <c r="F28" i="1"/>
  <c r="E28" i="1"/>
  <c r="F27" i="1"/>
  <c r="E27" i="1"/>
  <c r="A27" i="1"/>
  <c r="A28" i="1" s="1"/>
  <c r="F26" i="1"/>
  <c r="E26" i="1"/>
  <c r="F25" i="1"/>
  <c r="E25" i="1"/>
  <c r="A25" i="1"/>
  <c r="F24" i="1"/>
  <c r="E24" i="1"/>
  <c r="F23" i="1"/>
  <c r="E23" i="1"/>
  <c r="F22" i="1"/>
  <c r="E22" i="1"/>
  <c r="F21" i="1"/>
  <c r="E21" i="1"/>
  <c r="F20" i="1"/>
  <c r="E20" i="1"/>
  <c r="H18" i="1"/>
  <c r="F18" i="1"/>
  <c r="C18" i="1"/>
  <c r="E18" i="1" s="1"/>
  <c r="F17" i="1"/>
  <c r="E17" i="1"/>
  <c r="F16" i="1"/>
  <c r="E16" i="1"/>
  <c r="F15" i="1"/>
  <c r="E15" i="1"/>
  <c r="F14" i="1"/>
  <c r="E14" i="1"/>
  <c r="F13" i="1"/>
  <c r="E13" i="1"/>
  <c r="F12" i="1"/>
  <c r="E12" i="1"/>
  <c r="A12" i="1"/>
  <c r="A13" i="1" s="1"/>
  <c r="A14" i="1" s="1"/>
  <c r="A15" i="1" s="1"/>
  <c r="A16" i="1" s="1"/>
  <c r="A17" i="1" s="1"/>
  <c r="I11" i="1"/>
  <c r="H11" i="1"/>
  <c r="H10" i="1" s="1"/>
  <c r="H8" i="1" s="1"/>
  <c r="F11" i="1"/>
  <c r="E11" i="1"/>
  <c r="I10" i="1"/>
  <c r="F10" i="1"/>
  <c r="D10" i="1"/>
  <c r="D38" i="1" s="1"/>
  <c r="D8" i="1"/>
  <c r="F8" i="1" s="1"/>
  <c r="F38" i="1" l="1"/>
  <c r="D40" i="1"/>
  <c r="E38" i="1"/>
  <c r="C10" i="1"/>
  <c r="E30" i="1"/>
  <c r="C8" i="1" l="1"/>
  <c r="E8" i="1" s="1"/>
  <c r="E10" i="1"/>
  <c r="F40" i="1"/>
  <c r="E40" i="1"/>
</calcChain>
</file>

<file path=xl/comments1.xml><?xml version="1.0" encoding="utf-8"?>
<comments xmlns="http://schemas.openxmlformats.org/spreadsheetml/2006/main">
  <authors>
    <author>qlns</author>
  </authors>
  <commentList>
    <comment ref="C8" authorId="0">
      <text>
        <r>
          <rPr>
            <b/>
            <sz val="9"/>
            <color indexed="81"/>
            <rFont val="Tahoma"/>
            <family val="2"/>
          </rPr>
          <t>qlns:</t>
        </r>
        <r>
          <rPr>
            <sz val="9"/>
            <color indexed="81"/>
            <rFont val="Tahoma"/>
            <family val="2"/>
          </rPr>
          <t xml:space="preserve">
Cộng tay vào số dự toán
 thu vay bù đắp bội chi
</t>
        </r>
      </text>
    </comment>
    <comment ref="D8" authorId="0">
      <text>
        <r>
          <rPr>
            <b/>
            <sz val="9"/>
            <color indexed="81"/>
            <rFont val="Tahoma"/>
            <family val="2"/>
          </rPr>
          <t>qlns:</t>
        </r>
        <r>
          <rPr>
            <sz val="9"/>
            <color indexed="81"/>
            <rFont val="Tahoma"/>
            <family val="2"/>
          </rPr>
          <t xml:space="preserve">
Cộng tay vào số thực hiện thu vay bù đắp bội chi</t>
        </r>
      </text>
    </comment>
    <comment ref="D38" authorId="0">
      <text>
        <r>
          <rPr>
            <b/>
            <sz val="9"/>
            <color indexed="81"/>
            <rFont val="Tahoma"/>
            <family val="2"/>
          </rPr>
          <t>qlns:</t>
        </r>
        <r>
          <rPr>
            <sz val="9"/>
            <color indexed="81"/>
            <rFont val="Tahoma"/>
            <family val="2"/>
          </rPr>
          <t xml:space="preserve">
bằng số thu nội địa I
</t>
        </r>
      </text>
    </comment>
    <comment ref="B39" authorId="0">
      <text>
        <r>
          <rPr>
            <b/>
            <sz val="9"/>
            <color indexed="81"/>
            <rFont val="Tahoma"/>
            <family val="2"/>
          </rPr>
          <t>qlns:</t>
        </r>
        <r>
          <rPr>
            <sz val="9"/>
            <color indexed="81"/>
            <rFont val="Tahoma"/>
            <family val="2"/>
          </rPr>
          <t xml:space="preserve">
Cộng thuế GTGT+Thue TNDN+ thuế Tiêu thụ đặc biệt + thu nhập cá nhân +thuế BV môi trường
</t>
        </r>
      </text>
    </comment>
  </commentList>
</comments>
</file>

<file path=xl/sharedStrings.xml><?xml version="1.0" encoding="utf-8"?>
<sst xmlns="http://schemas.openxmlformats.org/spreadsheetml/2006/main" count="57" uniqueCount="52">
  <si>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</si>
  <si>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</si>
  <si>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</si>
  <si>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</si>
  <si>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</si>
  <si>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</si>
  <si>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</si>
  <si>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</si>
  <si>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</si>
  <si>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</si>
  <si>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</si>
  <si>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</si>
  <si>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</si>
  <si>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</si>
  <si>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</si>
  <si>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</si>
  <si>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</si>
  <si>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</si>
  <si>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</si>
  <si>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</si>
  <si>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</si>
  <si>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</si>
  <si>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</si>
  <si>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</si>
  <si>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</si>
  <si>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</si>
  <si>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</si>
  <si>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</si>
  <si>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</si>
  <si>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</si>
  <si>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</si>
  <si>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</si>
  <si>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</si>
  <si>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</si>
  <si>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</si>
  <si>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</si>
  <si>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</si>
  <si>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</si>
  <si>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</si>
  <si>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</si>
  <si>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</si>
  <si>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</si>
  <si>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</si>
  <si>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</si>
  <si>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</si>
  <si>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</si>
  <si>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THỰC HIỆN THU NGÂN SÁCH NHÀ NƯỚC 9 THÁNG ĐẦU NĂM 2022</t>
  </si>
  <si>
    <t>THỰC HIỆN 9 THÁNG ĐẦU NĂM 2022</t>
  </si>
  <si>
    <t>SO SÁNH THỰC HIỆN VỚI (%)</t>
  </si>
  <si>
    <t>Quý I/2021</t>
  </si>
  <si>
    <t>9 tháng 2021</t>
  </si>
  <si>
    <t>Trong đó:</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</si>
</sst>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quot;&quot;;_(@_)"/>
    <numFmt numFmtId="167" formatCode="#,##0.0"/>
    <numFmt numFmtId="168" formatCode="0.0"/>
  </numFmts>
  <fonts count="31">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b/>
      <u/>
      <sz val="12"/>
      <name val="Times New Roman"/>
      <family val="1"/>
      <charset val="163"/>
    </font>
    <font>
      <sz val="13"/>
      <name val=".VnTime"/>
      <family val="2"/>
    </font>
    <font>
      <sz val="11"/>
      <name val="Times New Roman"/>
      <family val="1"/>
      <charset val="163"/>
    </font>
    <font>
      <sz val="11"/>
      <color theme="1"/>
      <name val="Calibri"/>
      <family val="2"/>
      <charset val="163"/>
      <scheme val="minor"/>
    </font>
    <font>
      <i/>
      <sz val="11"/>
      <name val="Times New Roman"/>
      <family val="1"/>
    </font>
    <font>
      <b/>
      <sz val="10"/>
      <name val="Times New Roman"/>
      <family val="1"/>
    </font>
    <font>
      <b/>
      <sz val="13"/>
      <name val="Times New Roman"/>
      <family val="1"/>
    </font>
    <font>
      <b/>
      <u/>
      <sz val="12"/>
      <name val="Times New Roman"/>
      <family val="1"/>
    </font>
    <font>
      <sz val="12"/>
      <color theme="1"/>
      <name val="Times New Roman"/>
      <family val="1"/>
      <charset val="163"/>
    </font>
    <font>
      <sz val="12"/>
      <color indexed="62"/>
      <name val="Times New Roman"/>
      <family val="1"/>
      <charset val="163"/>
    </font>
    <font>
      <sz val="14"/>
      <color rgb="FFFF0000"/>
      <name val="Times New Roman"/>
      <family val="1"/>
    </font>
    <font>
      <sz val="14"/>
      <name val="Times New Roman"/>
      <family val="1"/>
      <charset val="163"/>
    </font>
    <font>
      <sz val="14"/>
      <color rgb="FFFF0000"/>
      <name val="Times New Roman"/>
      <family val="1"/>
      <charset val="163"/>
    </font>
    <font>
      <b/>
      <sz val="9"/>
      <color indexed="81"/>
      <name val="Tahoma"/>
      <family val="2"/>
    </font>
    <font>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s>
  <cellStyleXfs count="11">
    <xf numFmtId="0" fontId="0" fillId="0" borderId="0"/>
    <xf numFmtId="43" fontId="18" fillId="0" borderId="0" applyFont="0" applyFill="0" applyBorder="0" applyAlignment="0" applyProtection="0"/>
    <xf numFmtId="44" fontId="18" fillId="0" borderId="0" applyFont="0" applyFill="0" applyBorder="0" applyAlignment="0" applyProtection="0"/>
    <xf numFmtId="164" fontId="17" fillId="0" borderId="0" applyFont="0" applyFill="0" applyBorder="0" applyAlignment="0" applyProtection="0"/>
    <xf numFmtId="0" fontId="13" fillId="0" borderId="0"/>
    <xf numFmtId="0" fontId="14" fillId="0" borderId="0"/>
    <xf numFmtId="0" fontId="2" fillId="0" borderId="0"/>
    <xf numFmtId="0" fontId="19" fillId="0" borderId="0"/>
    <xf numFmtId="0" fontId="13" fillId="0" borderId="0"/>
    <xf numFmtId="0" fontId="18" fillId="0" borderId="0"/>
    <xf numFmtId="0" fontId="1" fillId="0" borderId="0"/>
  </cellStyleXfs>
  <cellXfs count="94">
    <xf numFmtId="0" fontId="0" fillId="0" borderId="0" xfId="0"/>
    <xf numFmtId="0" fontId="10" fillId="0" borderId="0" xfId="4" applyFont="1" applyFill="1"/>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8" fillId="0" borderId="0" xfId="0" applyFont="1" applyFill="1" applyAlignment="1">
      <alignment horizontal="left"/>
    </xf>
    <xf numFmtId="0" fontId="10" fillId="0" borderId="0" xfId="0" applyFont="1" applyFill="1"/>
    <xf numFmtId="0" fontId="15" fillId="0" borderId="2" xfId="0" applyFont="1" applyFill="1" applyBorder="1" applyAlignment="1">
      <alignment horizontal="center" vertical="center"/>
    </xf>
    <xf numFmtId="0" fontId="8" fillId="0" borderId="0" xfId="0" applyFont="1" applyFill="1" applyAlignment="1">
      <alignment horizontal="centerContinuous"/>
    </xf>
    <xf numFmtId="0" fontId="12" fillId="0" borderId="0" xfId="0" applyFont="1" applyFill="1" applyAlignment="1">
      <alignment horizontal="centerContinuous"/>
    </xf>
    <xf numFmtId="0" fontId="7" fillId="0" borderId="0" xfId="0" applyFont="1" applyFill="1"/>
    <xf numFmtId="0" fontId="9" fillId="0" borderId="0" xfId="0" quotePrefix="1" applyFont="1" applyFill="1" applyAlignment="1">
      <alignment horizontal="left"/>
    </xf>
    <xf numFmtId="0" fontId="5" fillId="0" borderId="0" xfId="0" applyFont="1" applyFill="1" applyAlignment="1">
      <alignment horizontal="centerContinuous" wrapText="1"/>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0" fontId="11" fillId="0" borderId="0" xfId="0" applyFont="1" applyFill="1" applyAlignment="1">
      <alignment vertical="center"/>
    </xf>
    <xf numFmtId="0" fontId="3" fillId="0" borderId="7" xfId="0" applyNumberFormat="1" applyFont="1" applyFill="1" applyBorder="1" applyAlignment="1">
      <alignment vertical="center" wrapText="1"/>
    </xf>
    <xf numFmtId="0" fontId="15" fillId="0" borderId="7" xfId="0" applyNumberFormat="1" applyFont="1" applyFill="1" applyBorder="1" applyAlignment="1">
      <alignment horizontal="left" vertical="center" wrapText="1"/>
    </xf>
    <xf numFmtId="0" fontId="15" fillId="0" borderId="8" xfId="0" applyFont="1" applyFill="1" applyBorder="1" applyAlignment="1">
      <alignment horizontal="center" vertical="center"/>
    </xf>
    <xf numFmtId="0" fontId="15" fillId="0" borderId="9" xfId="0" applyNumberFormat="1" applyFont="1" applyFill="1" applyBorder="1" applyAlignment="1">
      <alignment vertical="center" wrapText="1"/>
    </xf>
    <xf numFmtId="0" fontId="9" fillId="0" borderId="11"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5" fillId="0" borderId="12"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3" xfId="0" applyNumberFormat="1" applyFont="1" applyFill="1" applyBorder="1" applyAlignment="1">
      <alignment horizontal="center" vertical="center" wrapText="1"/>
    </xf>
    <xf numFmtId="0" fontId="4" fillId="0" borderId="0" xfId="0" applyFont="1" applyFill="1" applyAlignment="1">
      <alignment vertical="center"/>
    </xf>
    <xf numFmtId="0" fontId="6" fillId="0" borderId="0" xfId="0" applyFont="1" applyFill="1" applyAlignment="1">
      <alignment horizontal="centerContinuous" vertical="center"/>
    </xf>
    <xf numFmtId="0" fontId="20" fillId="0" borderId="0" xfId="0" applyFont="1" applyFill="1" applyBorder="1" applyAlignment="1">
      <alignment horizontal="right"/>
    </xf>
    <xf numFmtId="0" fontId="21" fillId="0" borderId="14" xfId="0" applyNumberFormat="1" applyFont="1" applyFill="1" applyBorder="1" applyAlignment="1">
      <alignment horizontal="center" vertical="center" wrapText="1"/>
    </xf>
    <xf numFmtId="0" fontId="21" fillId="0" borderId="14" xfId="6" applyNumberFormat="1" applyFont="1" applyFill="1" applyBorder="1" applyAlignment="1">
      <alignment horizontal="center" vertical="center" wrapText="1"/>
    </xf>
    <xf numFmtId="0" fontId="21" fillId="0" borderId="16" xfId="6" applyNumberFormat="1" applyFont="1" applyFill="1" applyBorder="1" applyAlignment="1">
      <alignment horizontal="center" vertical="center" wrapText="1"/>
    </xf>
    <xf numFmtId="0" fontId="21" fillId="0" borderId="17" xfId="6" applyNumberFormat="1" applyFont="1" applyFill="1" applyBorder="1" applyAlignment="1">
      <alignment horizontal="center" vertical="center" wrapText="1"/>
    </xf>
    <xf numFmtId="0" fontId="7" fillId="0" borderId="0" xfId="0" applyFont="1" applyFill="1" applyAlignment="1">
      <alignment horizontal="center" vertical="center"/>
    </xf>
    <xf numFmtId="0" fontId="22" fillId="0" borderId="0" xfId="0" applyFont="1" applyFill="1" applyAlignment="1">
      <alignment horizontal="center" vertical="center" wrapText="1"/>
    </xf>
    <xf numFmtId="0" fontId="21" fillId="0" borderId="15" xfId="0" applyNumberFormat="1" applyFont="1" applyFill="1" applyBorder="1" applyAlignment="1">
      <alignment horizontal="center" vertical="center" wrapText="1"/>
    </xf>
    <xf numFmtId="0" fontId="21" fillId="0" borderId="1" xfId="6" applyNumberFormat="1" applyFont="1" applyFill="1" applyBorder="1" applyAlignment="1">
      <alignment horizontal="center" vertical="center" wrapText="1"/>
    </xf>
    <xf numFmtId="0" fontId="21" fillId="0" borderId="1" xfId="6" applyNumberFormat="1" applyFont="1" applyFill="1" applyBorder="1" applyAlignment="1">
      <alignment horizontal="center" vertical="center" wrapText="1"/>
    </xf>
    <xf numFmtId="14" fontId="21" fillId="0" borderId="1" xfId="6" applyNumberFormat="1" applyFont="1" applyFill="1" applyBorder="1" applyAlignment="1">
      <alignment horizontal="center" vertical="center" wrapText="1"/>
    </xf>
    <xf numFmtId="0" fontId="7" fillId="0" borderId="12" xfId="0" applyFont="1" applyFill="1" applyBorder="1" applyAlignment="1">
      <alignment horizontal="center" vertical="center"/>
    </xf>
    <xf numFmtId="0" fontId="22" fillId="0" borderId="12" xfId="0" applyFont="1" applyFill="1" applyBorder="1" applyAlignment="1">
      <alignment horizontal="center" vertical="center" wrapText="1"/>
    </xf>
    <xf numFmtId="3" fontId="16" fillId="0" borderId="6" xfId="0" applyNumberFormat="1" applyFont="1" applyFill="1" applyBorder="1" applyAlignment="1">
      <alignment vertical="center"/>
    </xf>
    <xf numFmtId="3" fontId="23" fillId="0" borderId="6" xfId="0" applyNumberFormat="1" applyFont="1" applyFill="1" applyBorder="1" applyAlignment="1">
      <alignment vertical="center"/>
    </xf>
    <xf numFmtId="167" fontId="23" fillId="0" borderId="6" xfId="0" applyNumberFormat="1" applyFont="1" applyFill="1" applyBorder="1" applyAlignment="1">
      <alignment vertical="center"/>
    </xf>
    <xf numFmtId="167" fontId="5" fillId="0" borderId="3" xfId="0" applyNumberFormat="1" applyFont="1" applyFill="1" applyBorder="1" applyAlignment="1">
      <alignment vertical="center"/>
    </xf>
    <xf numFmtId="0" fontId="4" fillId="0" borderId="18" xfId="0" applyNumberFormat="1" applyFont="1" applyFill="1" applyBorder="1" applyAlignment="1">
      <alignment horizontal="left" vertical="center" wrapText="1"/>
    </xf>
    <xf numFmtId="3" fontId="16" fillId="0" borderId="4" xfId="0" applyNumberFormat="1" applyFont="1" applyFill="1" applyBorder="1" applyAlignment="1">
      <alignment vertical="center"/>
    </xf>
    <xf numFmtId="3" fontId="23" fillId="0" borderId="4" xfId="0" applyNumberFormat="1" applyFont="1" applyFill="1" applyBorder="1" applyAlignment="1">
      <alignment vertical="center"/>
    </xf>
    <xf numFmtId="167" fontId="23" fillId="0" borderId="4" xfId="0" applyNumberFormat="1" applyFont="1" applyFill="1" applyBorder="1" applyAlignment="1">
      <alignment vertical="center"/>
    </xf>
    <xf numFmtId="167" fontId="4" fillId="0" borderId="3" xfId="0" applyNumberFormat="1" applyFont="1" applyFill="1" applyBorder="1" applyAlignment="1">
      <alignment vertical="center"/>
    </xf>
    <xf numFmtId="0" fontId="5" fillId="0" borderId="2" xfId="0" applyFont="1" applyFill="1" applyBorder="1" applyAlignment="1">
      <alignment horizontal="center"/>
    </xf>
    <xf numFmtId="0" fontId="5" fillId="0" borderId="3" xfId="0" applyFont="1" applyFill="1" applyBorder="1"/>
    <xf numFmtId="3" fontId="3" fillId="0" borderId="2" xfId="0" applyNumberFormat="1" applyFont="1" applyFill="1" applyBorder="1" applyAlignment="1">
      <alignment vertical="center"/>
    </xf>
    <xf numFmtId="3" fontId="5" fillId="0" borderId="2" xfId="0" applyNumberFormat="1" applyFont="1" applyFill="1" applyBorder="1" applyAlignment="1">
      <alignment vertical="center"/>
    </xf>
    <xf numFmtId="167" fontId="5" fillId="0" borderId="2" xfId="0" applyNumberFormat="1" applyFont="1" applyFill="1" applyBorder="1" applyAlignment="1">
      <alignment vertical="center"/>
    </xf>
    <xf numFmtId="3" fontId="10" fillId="0" borderId="0" xfId="0" applyNumberFormat="1" applyFont="1" applyFill="1"/>
    <xf numFmtId="3" fontId="10" fillId="2" borderId="0" xfId="0" applyNumberFormat="1" applyFont="1" applyFill="1"/>
    <xf numFmtId="0" fontId="4" fillId="0" borderId="2" xfId="0" applyFont="1" applyFill="1" applyBorder="1" applyAlignment="1">
      <alignment horizontal="center"/>
    </xf>
    <xf numFmtId="0" fontId="4" fillId="0" borderId="3" xfId="0" applyFont="1" applyFill="1" applyBorder="1" applyAlignment="1">
      <alignment wrapText="1"/>
    </xf>
    <xf numFmtId="3" fontId="15" fillId="0" borderId="2" xfId="0" applyNumberFormat="1" applyFont="1" applyFill="1" applyBorder="1" applyAlignment="1">
      <alignment vertical="center"/>
    </xf>
    <xf numFmtId="3" fontId="4" fillId="0" borderId="3" xfId="0" applyNumberFormat="1" applyFont="1" applyFill="1" applyBorder="1" applyAlignment="1">
      <alignment vertical="center"/>
    </xf>
    <xf numFmtId="3" fontId="15" fillId="2" borderId="3" xfId="0" applyNumberFormat="1" applyFont="1" applyFill="1" applyBorder="1" applyAlignment="1">
      <alignment vertical="center"/>
    </xf>
    <xf numFmtId="168" fontId="10" fillId="0" borderId="0" xfId="0" applyNumberFormat="1" applyFont="1" applyFill="1"/>
    <xf numFmtId="3" fontId="15" fillId="0" borderId="3" xfId="0" applyNumberFormat="1" applyFont="1" applyFill="1" applyBorder="1" applyAlignment="1">
      <alignment vertical="center"/>
    </xf>
    <xf numFmtId="3" fontId="4" fillId="0" borderId="2" xfId="0" applyNumberFormat="1" applyFont="1" applyFill="1" applyBorder="1" applyAlignment="1">
      <alignment vertical="center"/>
    </xf>
    <xf numFmtId="167" fontId="4" fillId="0" borderId="2" xfId="0" applyNumberFormat="1" applyFont="1" applyFill="1" applyBorder="1" applyAlignment="1">
      <alignment vertical="center"/>
    </xf>
    <xf numFmtId="0" fontId="6" fillId="0" borderId="2" xfId="0" quotePrefix="1" applyFont="1" applyFill="1" applyBorder="1" applyAlignment="1">
      <alignment horizontal="center" vertical="center"/>
    </xf>
    <xf numFmtId="0" fontId="6" fillId="0" borderId="3" xfId="0" applyFont="1" applyFill="1" applyBorder="1" applyAlignment="1">
      <alignment wrapText="1"/>
    </xf>
    <xf numFmtId="3" fontId="3" fillId="0" borderId="3" xfId="0" applyNumberFormat="1" applyFont="1" applyFill="1" applyBorder="1" applyAlignment="1">
      <alignment vertical="center"/>
    </xf>
    <xf numFmtId="0" fontId="4" fillId="0" borderId="2" xfId="0" applyFont="1" applyFill="1" applyBorder="1" applyAlignment="1">
      <alignment horizontal="center" vertical="center"/>
    </xf>
    <xf numFmtId="0" fontId="4" fillId="0" borderId="3" xfId="0" applyFont="1" applyFill="1" applyBorder="1" applyAlignment="1">
      <alignment horizontal="justify" wrapText="1"/>
    </xf>
    <xf numFmtId="3" fontId="24" fillId="0" borderId="3" xfId="0" applyNumberFormat="1" applyFont="1" applyFill="1" applyBorder="1" applyAlignment="1">
      <alignment vertical="center"/>
    </xf>
    <xf numFmtId="3" fontId="25" fillId="0" borderId="2" xfId="0" applyNumberFormat="1" applyFont="1" applyFill="1" applyBorder="1" applyAlignment="1">
      <alignment vertical="center"/>
    </xf>
    <xf numFmtId="3" fontId="25" fillId="0" borderId="3" xfId="0" applyNumberFormat="1" applyFont="1" applyFill="1" applyBorder="1" applyAlignment="1">
      <alignment vertical="center"/>
    </xf>
    <xf numFmtId="3" fontId="4" fillId="3" borderId="3" xfId="0" applyNumberFormat="1" applyFont="1" applyFill="1" applyBorder="1" applyAlignment="1">
      <alignment vertical="center"/>
    </xf>
    <xf numFmtId="167" fontId="4" fillId="3" borderId="3" xfId="0" applyNumberFormat="1" applyFont="1" applyFill="1" applyBorder="1" applyAlignment="1">
      <alignment vertical="center"/>
    </xf>
    <xf numFmtId="0" fontId="26" fillId="0" borderId="0" xfId="0" applyFont="1" applyFill="1"/>
    <xf numFmtId="0" fontId="4" fillId="0" borderId="2" xfId="0" applyFont="1" applyFill="1" applyBorder="1" applyAlignment="1">
      <alignment wrapText="1"/>
    </xf>
    <xf numFmtId="0" fontId="5" fillId="0" borderId="7" xfId="0" applyFont="1" applyFill="1" applyBorder="1" applyAlignment="1">
      <alignment wrapText="1"/>
    </xf>
    <xf numFmtId="3" fontId="3" fillId="0" borderId="2" xfId="0" applyNumberFormat="1" applyFont="1" applyFill="1" applyBorder="1" applyAlignment="1">
      <alignment vertical="center" wrapText="1"/>
    </xf>
    <xf numFmtId="3" fontId="5" fillId="3" borderId="3" xfId="0" applyNumberFormat="1" applyFont="1" applyFill="1" applyBorder="1" applyAlignment="1">
      <alignment vertical="center" wrapText="1"/>
    </xf>
    <xf numFmtId="167" fontId="5" fillId="3" borderId="3" xfId="0" applyNumberFormat="1" applyFont="1" applyFill="1" applyBorder="1" applyAlignment="1">
      <alignment vertical="center" wrapText="1"/>
    </xf>
    <xf numFmtId="167" fontId="5" fillId="0" borderId="3" xfId="0" applyNumberFormat="1" applyFont="1" applyFill="1" applyBorder="1" applyAlignment="1">
      <alignment vertical="center" wrapText="1"/>
    </xf>
    <xf numFmtId="3" fontId="3" fillId="0" borderId="3" xfId="0" applyNumberFormat="1" applyFont="1" applyFill="1" applyBorder="1" applyAlignment="1">
      <alignment vertical="center" wrapText="1"/>
    </xf>
    <xf numFmtId="3" fontId="4" fillId="3" borderId="2" xfId="0" applyNumberFormat="1" applyFont="1" applyFill="1" applyBorder="1" applyAlignment="1">
      <alignment vertical="center"/>
    </xf>
    <xf numFmtId="167" fontId="4" fillId="3" borderId="2" xfId="0" applyNumberFormat="1" applyFont="1" applyFill="1" applyBorder="1" applyAlignment="1">
      <alignment vertical="center"/>
    </xf>
    <xf numFmtId="0" fontId="27" fillId="0" borderId="0" xfId="0" applyFont="1" applyFill="1"/>
    <xf numFmtId="0" fontId="28" fillId="0" borderId="0" xfId="0" applyFont="1" applyFill="1"/>
    <xf numFmtId="3" fontId="15" fillId="0" borderId="8" xfId="0" applyNumberFormat="1" applyFont="1" applyFill="1" applyBorder="1" applyAlignment="1">
      <alignment vertical="center"/>
    </xf>
    <xf numFmtId="3" fontId="4" fillId="3" borderId="10" xfId="0" applyNumberFormat="1" applyFont="1" applyFill="1" applyBorder="1" applyAlignment="1">
      <alignment vertical="center"/>
    </xf>
    <xf numFmtId="167" fontId="4" fillId="3" borderId="10" xfId="0" applyNumberFormat="1" applyFont="1" applyFill="1" applyBorder="1" applyAlignment="1">
      <alignment vertical="center"/>
    </xf>
    <xf numFmtId="3" fontId="15" fillId="0" borderId="10" xfId="0" applyNumberFormat="1" applyFont="1" applyFill="1" applyBorder="1" applyAlignment="1">
      <alignment vertical="center"/>
    </xf>
    <xf numFmtId="0" fontId="10" fillId="0" borderId="0" xfId="0" applyFont="1" applyFill="1" applyAlignment="1">
      <alignment horizont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259;m%202022/&#272;i&#7879;n%20b&#225;o%202022/bc%20thu%202022_t3%203103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12 thang 2020 (2)"/>
      <sheetName val="TH 12 thang 2021"/>
      <sheetName val="TH 12 thang 2018"/>
      <sheetName val="TH 12 thang 2017 (2)"/>
      <sheetName val="TH 12 thang 2017"/>
      <sheetName val="thu_tm"/>
      <sheetName val="Sheet4"/>
      <sheetName val="Sheet3"/>
      <sheetName val="t3 2022"/>
      <sheetName val="ct3 2022"/>
      <sheetName val="t2 2022"/>
      <sheetName val="ct2 2022"/>
      <sheetName val="t1 2022"/>
      <sheetName val="ct1 2022"/>
      <sheetName val="t12 2021"/>
      <sheetName val="ct12 2021"/>
      <sheetName val="t11 2021"/>
      <sheetName val="ct11 2021"/>
      <sheetName val="t10 2021"/>
      <sheetName val="ct10 2021"/>
      <sheetName val="t9 2021"/>
      <sheetName val="ct9 2021"/>
      <sheetName val="t8 2021"/>
      <sheetName val="ct8 2021"/>
      <sheetName val="t7 2021"/>
      <sheetName val="ct7 2021"/>
      <sheetName val="t6 2021"/>
      <sheetName val="ct6 2021"/>
      <sheetName val="t5 2021"/>
      <sheetName val="ct5 2021"/>
      <sheetName val="t4 2021"/>
      <sheetName val="ct4 2021"/>
      <sheetName val="t3 2021"/>
      <sheetName val="ct3 2021"/>
      <sheetName val="t2 2021"/>
      <sheetName val="ct2 2021"/>
      <sheetName val="t1 2021"/>
      <sheetName val="ct1 2021"/>
      <sheetName val="t12 2020"/>
      <sheetName val="ct12 2020"/>
      <sheetName val="t11 2020"/>
      <sheetName val="ct11 2020"/>
      <sheetName val="t10 2020"/>
      <sheetName val="ct10 2020"/>
      <sheetName val="t9 2020"/>
      <sheetName val="ct9 2020"/>
      <sheetName val="t8 2020"/>
      <sheetName val="ct8 2020"/>
      <sheetName val="t7 2020"/>
      <sheetName val="ct7 2020"/>
      <sheetName val="t6 2020"/>
      <sheetName val="ct6 2020"/>
      <sheetName val="t5 2020"/>
      <sheetName val="ct5 2020"/>
      <sheetName val="t4 2020"/>
      <sheetName val="ct4 2020"/>
      <sheetName val="t3 2020"/>
      <sheetName val="ct3 2020"/>
      <sheetName val="t2 2020"/>
      <sheetName val="ct2 2020"/>
      <sheetName val="t1 2020"/>
      <sheetName val="ct1 2020"/>
      <sheetName val="t12 2019"/>
      <sheetName val="ct12 2019"/>
      <sheetName val="t11 2019"/>
      <sheetName val="ct11 2019"/>
      <sheetName val="t10 2019"/>
      <sheetName val="ct10 2019"/>
      <sheetName val="t9 2019"/>
      <sheetName val="ct9 2019"/>
      <sheetName val="t8 2019"/>
      <sheetName val="ct8 2019"/>
      <sheetName val="t7 2019"/>
      <sheetName val="ct7 2019"/>
      <sheetName val="t6 2019"/>
      <sheetName val="ct6 2019"/>
      <sheetName val="t5 2019"/>
      <sheetName val="ct5 2019"/>
      <sheetName val="t4 2019"/>
      <sheetName val="ct4 2019"/>
      <sheetName val="t3 2019"/>
      <sheetName val="ct3 2019"/>
      <sheetName val="t2 2019"/>
      <sheetName val="ct2 2019"/>
      <sheetName val="t1 2019"/>
      <sheetName val="ct1 2019"/>
      <sheetName val="t12 2018"/>
      <sheetName val="ct12 2018"/>
      <sheetName val="t11 2018"/>
      <sheetName val="ct11 2018"/>
      <sheetName val="t10 2018"/>
      <sheetName val="ct10 2018"/>
      <sheetName val="t9 2018"/>
      <sheetName val="ct9 2018"/>
      <sheetName val="t8 2018"/>
      <sheetName val="ct8 2018"/>
      <sheetName val="t7 2018"/>
      <sheetName val="ct7 2018"/>
      <sheetName val="t6 2018"/>
      <sheetName val="ct6 2018"/>
      <sheetName val="t5 2018"/>
      <sheetName val="ct5 2018"/>
      <sheetName val="t4 2018"/>
      <sheetName val="ct4 2018"/>
      <sheetName val="t3 2018"/>
      <sheetName val="ct3 2018"/>
      <sheetName val="t2 2018"/>
      <sheetName val="ct2 2018"/>
      <sheetName val="t1 2018"/>
      <sheetName val="ct1 2018"/>
      <sheetName val="t12 2017"/>
      <sheetName val="ct12 2017"/>
      <sheetName val="t11 2017"/>
      <sheetName val="ct11 2017"/>
      <sheetName val="ct10 2017"/>
      <sheetName val="t10 2017"/>
      <sheetName val="t9 2017"/>
      <sheetName val="ct9 2017"/>
      <sheetName val="t8 2017"/>
      <sheetName val="ct8 2017"/>
      <sheetName val="t7 2017"/>
      <sheetName val="ct7 2017"/>
      <sheetName val="t6 2017"/>
      <sheetName val="ct6 2017"/>
      <sheetName val="t5 2017"/>
      <sheetName val="ct5 2017"/>
      <sheetName val="t4 2017"/>
      <sheetName val="ct4 2017"/>
      <sheetName val="t3 2017"/>
      <sheetName val="ct3 2017"/>
      <sheetName val="ct2 2017"/>
      <sheetName val="t2 2017"/>
      <sheetName val="ct1 2017"/>
      <sheetName val="t1 2017"/>
      <sheetName val="TH 12thang 2016"/>
      <sheetName val="t12 2016"/>
      <sheetName val="ct12 2016"/>
      <sheetName val="t11 2016"/>
      <sheetName val="ct11 2016"/>
      <sheetName val="t10 2016"/>
      <sheetName val="ct10 2016"/>
      <sheetName val="ct9 2016"/>
      <sheetName val="t9 2016"/>
      <sheetName val="t8 2016"/>
      <sheetName val="ct8 2016"/>
      <sheetName val="ct7 2016"/>
      <sheetName val="t7 2016"/>
      <sheetName val="t6 2016"/>
      <sheetName val="ct6 2016"/>
      <sheetName val="t5 2016"/>
      <sheetName val="ct5 2016"/>
      <sheetName val="t4 2016"/>
      <sheetName val="ct4 2016"/>
      <sheetName val="t3 2016"/>
      <sheetName val="ct3 2016"/>
      <sheetName val="ct2 2016"/>
      <sheetName val="t2 2016"/>
      <sheetName val="t1 2016"/>
      <sheetName val="ct1 2016"/>
      <sheetName val="t12 2015"/>
      <sheetName val="ct12 2015"/>
      <sheetName val="t11 2015"/>
      <sheetName val="ct11 2015"/>
      <sheetName val="t10 2015"/>
      <sheetName val="ct10 2015"/>
      <sheetName val="t9 2015"/>
      <sheetName val="ct9 2015"/>
      <sheetName val="t8 2015"/>
      <sheetName val="ct8 2015"/>
      <sheetName val="t7 2015"/>
      <sheetName val="ct7 2015"/>
      <sheetName val="t6 2015"/>
      <sheetName val="ct6 2015"/>
      <sheetName val="t5 2015"/>
      <sheetName val="ct5 2015"/>
      <sheetName val="t4 2015"/>
      <sheetName val="ct4 2015"/>
      <sheetName val="t3 2015"/>
      <sheetName val="ct3 2015"/>
      <sheetName val="t2 2015"/>
      <sheetName val="ct2 2015"/>
      <sheetName val="t1 2015"/>
      <sheetName val="ct1 2015"/>
      <sheetName val="t7 2016 (2)"/>
      <sheetName val="ct7 2016 (2)"/>
    </sheetNames>
    <sheetDataSet>
      <sheetData sheetId="0"/>
      <sheetData sheetId="1"/>
      <sheetData sheetId="2"/>
      <sheetData sheetId="3"/>
      <sheetData sheetId="4"/>
      <sheetData sheetId="5"/>
      <sheetData sheetId="6"/>
      <sheetData sheetId="7"/>
      <sheetData sheetId="8">
        <row r="15">
          <cell r="Y15">
            <v>3111355</v>
          </cell>
        </row>
        <row r="18">
          <cell r="Y18">
            <v>98359</v>
          </cell>
        </row>
        <row r="26">
          <cell r="Y26">
            <v>26756</v>
          </cell>
        </row>
        <row r="67">
          <cell r="Y67">
            <v>14361</v>
          </cell>
        </row>
        <row r="68">
          <cell r="Y68">
            <v>54936</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tabSelected="1" workbookViewId="0">
      <selection activeCell="E15" sqref="E15"/>
    </sheetView>
  </sheetViews>
  <sheetFormatPr defaultColWidth="12.85546875" defaultRowHeight="15.75"/>
  <cols>
    <col min="1" max="1" width="4.7109375" style="4" customWidth="1"/>
    <col min="2" max="2" width="39.140625" style="4" customWidth="1"/>
    <col min="3" max="3" width="15.42578125" style="4" customWidth="1"/>
    <col min="4" max="4" width="14.42578125" style="4" customWidth="1"/>
    <col min="5" max="5" width="10.140625" style="4" customWidth="1"/>
    <col min="6" max="6" width="13.28515625" style="4" customWidth="1"/>
    <col min="7" max="7" width="12.85546875" style="4"/>
    <col min="8" max="11" width="12.85546875" style="4" hidden="1" customWidth="1"/>
    <col min="12" max="256" width="12.85546875" style="4"/>
    <col min="257" max="257" width="4.7109375" style="4" customWidth="1"/>
    <col min="258" max="258" width="39.140625" style="4" customWidth="1"/>
    <col min="259" max="259" width="15.42578125" style="4" customWidth="1"/>
    <col min="260" max="260" width="14.42578125" style="4" customWidth="1"/>
    <col min="261" max="261" width="10.140625" style="4" customWidth="1"/>
    <col min="262" max="262" width="13.28515625" style="4" customWidth="1"/>
    <col min="263" max="263" width="12.85546875" style="4"/>
    <col min="264" max="267" width="0" style="4" hidden="1" customWidth="1"/>
    <col min="268" max="512" width="12.85546875" style="4"/>
    <col min="513" max="513" width="4.7109375" style="4" customWidth="1"/>
    <col min="514" max="514" width="39.140625" style="4" customWidth="1"/>
    <col min="515" max="515" width="15.42578125" style="4" customWidth="1"/>
    <col min="516" max="516" width="14.42578125" style="4" customWidth="1"/>
    <col min="517" max="517" width="10.140625" style="4" customWidth="1"/>
    <col min="518" max="518" width="13.28515625" style="4" customWidth="1"/>
    <col min="519" max="519" width="12.85546875" style="4"/>
    <col min="520" max="523" width="0" style="4" hidden="1" customWidth="1"/>
    <col min="524" max="768" width="12.85546875" style="4"/>
    <col min="769" max="769" width="4.7109375" style="4" customWidth="1"/>
    <col min="770" max="770" width="39.140625" style="4" customWidth="1"/>
    <col min="771" max="771" width="15.42578125" style="4" customWidth="1"/>
    <col min="772" max="772" width="14.42578125" style="4" customWidth="1"/>
    <col min="773" max="773" width="10.140625" style="4" customWidth="1"/>
    <col min="774" max="774" width="13.28515625" style="4" customWidth="1"/>
    <col min="775" max="775" width="12.85546875" style="4"/>
    <col min="776" max="779" width="0" style="4" hidden="1" customWidth="1"/>
    <col min="780" max="1024" width="12.85546875" style="4"/>
    <col min="1025" max="1025" width="4.7109375" style="4" customWidth="1"/>
    <col min="1026" max="1026" width="39.140625" style="4" customWidth="1"/>
    <col min="1027" max="1027" width="15.42578125" style="4" customWidth="1"/>
    <col min="1028" max="1028" width="14.42578125" style="4" customWidth="1"/>
    <col min="1029" max="1029" width="10.140625" style="4" customWidth="1"/>
    <col min="1030" max="1030" width="13.28515625" style="4" customWidth="1"/>
    <col min="1031" max="1031" width="12.85546875" style="4"/>
    <col min="1032" max="1035" width="0" style="4" hidden="1" customWidth="1"/>
    <col min="1036" max="1280" width="12.85546875" style="4"/>
    <col min="1281" max="1281" width="4.7109375" style="4" customWidth="1"/>
    <col min="1282" max="1282" width="39.140625" style="4" customWidth="1"/>
    <col min="1283" max="1283" width="15.42578125" style="4" customWidth="1"/>
    <col min="1284" max="1284" width="14.42578125" style="4" customWidth="1"/>
    <col min="1285" max="1285" width="10.140625" style="4" customWidth="1"/>
    <col min="1286" max="1286" width="13.28515625" style="4" customWidth="1"/>
    <col min="1287" max="1287" width="12.85546875" style="4"/>
    <col min="1288" max="1291" width="0" style="4" hidden="1" customWidth="1"/>
    <col min="1292" max="1536" width="12.85546875" style="4"/>
    <col min="1537" max="1537" width="4.7109375" style="4" customWidth="1"/>
    <col min="1538" max="1538" width="39.140625" style="4" customWidth="1"/>
    <col min="1539" max="1539" width="15.42578125" style="4" customWidth="1"/>
    <col min="1540" max="1540" width="14.42578125" style="4" customWidth="1"/>
    <col min="1541" max="1541" width="10.140625" style="4" customWidth="1"/>
    <col min="1542" max="1542" width="13.28515625" style="4" customWidth="1"/>
    <col min="1543" max="1543" width="12.85546875" style="4"/>
    <col min="1544" max="1547" width="0" style="4" hidden="1" customWidth="1"/>
    <col min="1548" max="1792" width="12.85546875" style="4"/>
    <col min="1793" max="1793" width="4.7109375" style="4" customWidth="1"/>
    <col min="1794" max="1794" width="39.140625" style="4" customWidth="1"/>
    <col min="1795" max="1795" width="15.42578125" style="4" customWidth="1"/>
    <col min="1796" max="1796" width="14.42578125" style="4" customWidth="1"/>
    <col min="1797" max="1797" width="10.140625" style="4" customWidth="1"/>
    <col min="1798" max="1798" width="13.28515625" style="4" customWidth="1"/>
    <col min="1799" max="1799" width="12.85546875" style="4"/>
    <col min="1800" max="1803" width="0" style="4" hidden="1" customWidth="1"/>
    <col min="1804" max="2048" width="12.85546875" style="4"/>
    <col min="2049" max="2049" width="4.7109375" style="4" customWidth="1"/>
    <col min="2050" max="2050" width="39.140625" style="4" customWidth="1"/>
    <col min="2051" max="2051" width="15.42578125" style="4" customWidth="1"/>
    <col min="2052" max="2052" width="14.42578125" style="4" customWidth="1"/>
    <col min="2053" max="2053" width="10.140625" style="4" customWidth="1"/>
    <col min="2054" max="2054" width="13.28515625" style="4" customWidth="1"/>
    <col min="2055" max="2055" width="12.85546875" style="4"/>
    <col min="2056" max="2059" width="0" style="4" hidden="1" customWidth="1"/>
    <col min="2060" max="2304" width="12.85546875" style="4"/>
    <col min="2305" max="2305" width="4.7109375" style="4" customWidth="1"/>
    <col min="2306" max="2306" width="39.140625" style="4" customWidth="1"/>
    <col min="2307" max="2307" width="15.42578125" style="4" customWidth="1"/>
    <col min="2308" max="2308" width="14.42578125" style="4" customWidth="1"/>
    <col min="2309" max="2309" width="10.140625" style="4" customWidth="1"/>
    <col min="2310" max="2310" width="13.28515625" style="4" customWidth="1"/>
    <col min="2311" max="2311" width="12.85546875" style="4"/>
    <col min="2312" max="2315" width="0" style="4" hidden="1" customWidth="1"/>
    <col min="2316" max="2560" width="12.85546875" style="4"/>
    <col min="2561" max="2561" width="4.7109375" style="4" customWidth="1"/>
    <col min="2562" max="2562" width="39.140625" style="4" customWidth="1"/>
    <col min="2563" max="2563" width="15.42578125" style="4" customWidth="1"/>
    <col min="2564" max="2564" width="14.42578125" style="4" customWidth="1"/>
    <col min="2565" max="2565" width="10.140625" style="4" customWidth="1"/>
    <col min="2566" max="2566" width="13.28515625" style="4" customWidth="1"/>
    <col min="2567" max="2567" width="12.85546875" style="4"/>
    <col min="2568" max="2571" width="0" style="4" hidden="1" customWidth="1"/>
    <col min="2572" max="2816" width="12.85546875" style="4"/>
    <col min="2817" max="2817" width="4.7109375" style="4" customWidth="1"/>
    <col min="2818" max="2818" width="39.140625" style="4" customWidth="1"/>
    <col min="2819" max="2819" width="15.42578125" style="4" customWidth="1"/>
    <col min="2820" max="2820" width="14.42578125" style="4" customWidth="1"/>
    <col min="2821" max="2821" width="10.140625" style="4" customWidth="1"/>
    <col min="2822" max="2822" width="13.28515625" style="4" customWidth="1"/>
    <col min="2823" max="2823" width="12.85546875" style="4"/>
    <col min="2824" max="2827" width="0" style="4" hidden="1" customWidth="1"/>
    <col min="2828" max="3072" width="12.85546875" style="4"/>
    <col min="3073" max="3073" width="4.7109375" style="4" customWidth="1"/>
    <col min="3074" max="3074" width="39.140625" style="4" customWidth="1"/>
    <col min="3075" max="3075" width="15.42578125" style="4" customWidth="1"/>
    <col min="3076" max="3076" width="14.42578125" style="4" customWidth="1"/>
    <col min="3077" max="3077" width="10.140625" style="4" customWidth="1"/>
    <col min="3078" max="3078" width="13.28515625" style="4" customWidth="1"/>
    <col min="3079" max="3079" width="12.85546875" style="4"/>
    <col min="3080" max="3083" width="0" style="4" hidden="1" customWidth="1"/>
    <col min="3084" max="3328" width="12.85546875" style="4"/>
    <col min="3329" max="3329" width="4.7109375" style="4" customWidth="1"/>
    <col min="3330" max="3330" width="39.140625" style="4" customWidth="1"/>
    <col min="3331" max="3331" width="15.42578125" style="4" customWidth="1"/>
    <col min="3332" max="3332" width="14.42578125" style="4" customWidth="1"/>
    <col min="3333" max="3333" width="10.140625" style="4" customWidth="1"/>
    <col min="3334" max="3334" width="13.28515625" style="4" customWidth="1"/>
    <col min="3335" max="3335" width="12.85546875" style="4"/>
    <col min="3336" max="3339" width="0" style="4" hidden="1" customWidth="1"/>
    <col min="3340" max="3584" width="12.85546875" style="4"/>
    <col min="3585" max="3585" width="4.7109375" style="4" customWidth="1"/>
    <col min="3586" max="3586" width="39.140625" style="4" customWidth="1"/>
    <col min="3587" max="3587" width="15.42578125" style="4" customWidth="1"/>
    <col min="3588" max="3588" width="14.42578125" style="4" customWidth="1"/>
    <col min="3589" max="3589" width="10.140625" style="4" customWidth="1"/>
    <col min="3590" max="3590" width="13.28515625" style="4" customWidth="1"/>
    <col min="3591" max="3591" width="12.85546875" style="4"/>
    <col min="3592" max="3595" width="0" style="4" hidden="1" customWidth="1"/>
    <col min="3596" max="3840" width="12.85546875" style="4"/>
    <col min="3841" max="3841" width="4.7109375" style="4" customWidth="1"/>
    <col min="3842" max="3842" width="39.140625" style="4" customWidth="1"/>
    <col min="3843" max="3843" width="15.42578125" style="4" customWidth="1"/>
    <col min="3844" max="3844" width="14.42578125" style="4" customWidth="1"/>
    <col min="3845" max="3845" width="10.140625" style="4" customWidth="1"/>
    <col min="3846" max="3846" width="13.28515625" style="4" customWidth="1"/>
    <col min="3847" max="3847" width="12.85546875" style="4"/>
    <col min="3848" max="3851" width="0" style="4" hidden="1" customWidth="1"/>
    <col min="3852" max="4096" width="12.85546875" style="4"/>
    <col min="4097" max="4097" width="4.7109375" style="4" customWidth="1"/>
    <col min="4098" max="4098" width="39.140625" style="4" customWidth="1"/>
    <col min="4099" max="4099" width="15.42578125" style="4" customWidth="1"/>
    <col min="4100" max="4100" width="14.42578125" style="4" customWidth="1"/>
    <col min="4101" max="4101" width="10.140625" style="4" customWidth="1"/>
    <col min="4102" max="4102" width="13.28515625" style="4" customWidth="1"/>
    <col min="4103" max="4103" width="12.85546875" style="4"/>
    <col min="4104" max="4107" width="0" style="4" hidden="1" customWidth="1"/>
    <col min="4108" max="4352" width="12.85546875" style="4"/>
    <col min="4353" max="4353" width="4.7109375" style="4" customWidth="1"/>
    <col min="4354" max="4354" width="39.140625" style="4" customWidth="1"/>
    <col min="4355" max="4355" width="15.42578125" style="4" customWidth="1"/>
    <col min="4356" max="4356" width="14.42578125" style="4" customWidth="1"/>
    <col min="4357" max="4357" width="10.140625" style="4" customWidth="1"/>
    <col min="4358" max="4358" width="13.28515625" style="4" customWidth="1"/>
    <col min="4359" max="4359" width="12.85546875" style="4"/>
    <col min="4360" max="4363" width="0" style="4" hidden="1" customWidth="1"/>
    <col min="4364" max="4608" width="12.85546875" style="4"/>
    <col min="4609" max="4609" width="4.7109375" style="4" customWidth="1"/>
    <col min="4610" max="4610" width="39.140625" style="4" customWidth="1"/>
    <col min="4611" max="4611" width="15.42578125" style="4" customWidth="1"/>
    <col min="4612" max="4612" width="14.42578125" style="4" customWidth="1"/>
    <col min="4613" max="4613" width="10.140625" style="4" customWidth="1"/>
    <col min="4614" max="4614" width="13.28515625" style="4" customWidth="1"/>
    <col min="4615" max="4615" width="12.85546875" style="4"/>
    <col min="4616" max="4619" width="0" style="4" hidden="1" customWidth="1"/>
    <col min="4620" max="4864" width="12.85546875" style="4"/>
    <col min="4865" max="4865" width="4.7109375" style="4" customWidth="1"/>
    <col min="4866" max="4866" width="39.140625" style="4" customWidth="1"/>
    <col min="4867" max="4867" width="15.42578125" style="4" customWidth="1"/>
    <col min="4868" max="4868" width="14.42578125" style="4" customWidth="1"/>
    <col min="4869" max="4869" width="10.140625" style="4" customWidth="1"/>
    <col min="4870" max="4870" width="13.28515625" style="4" customWidth="1"/>
    <col min="4871" max="4871" width="12.85546875" style="4"/>
    <col min="4872" max="4875" width="0" style="4" hidden="1" customWidth="1"/>
    <col min="4876" max="5120" width="12.85546875" style="4"/>
    <col min="5121" max="5121" width="4.7109375" style="4" customWidth="1"/>
    <col min="5122" max="5122" width="39.140625" style="4" customWidth="1"/>
    <col min="5123" max="5123" width="15.42578125" style="4" customWidth="1"/>
    <col min="5124" max="5124" width="14.42578125" style="4" customWidth="1"/>
    <col min="5125" max="5125" width="10.140625" style="4" customWidth="1"/>
    <col min="5126" max="5126" width="13.28515625" style="4" customWidth="1"/>
    <col min="5127" max="5127" width="12.85546875" style="4"/>
    <col min="5128" max="5131" width="0" style="4" hidden="1" customWidth="1"/>
    <col min="5132" max="5376" width="12.85546875" style="4"/>
    <col min="5377" max="5377" width="4.7109375" style="4" customWidth="1"/>
    <col min="5378" max="5378" width="39.140625" style="4" customWidth="1"/>
    <col min="5379" max="5379" width="15.42578125" style="4" customWidth="1"/>
    <col min="5380" max="5380" width="14.42578125" style="4" customWidth="1"/>
    <col min="5381" max="5381" width="10.140625" style="4" customWidth="1"/>
    <col min="5382" max="5382" width="13.28515625" style="4" customWidth="1"/>
    <col min="5383" max="5383" width="12.85546875" style="4"/>
    <col min="5384" max="5387" width="0" style="4" hidden="1" customWidth="1"/>
    <col min="5388" max="5632" width="12.85546875" style="4"/>
    <col min="5633" max="5633" width="4.7109375" style="4" customWidth="1"/>
    <col min="5634" max="5634" width="39.140625" style="4" customWidth="1"/>
    <col min="5635" max="5635" width="15.42578125" style="4" customWidth="1"/>
    <col min="5636" max="5636" width="14.42578125" style="4" customWidth="1"/>
    <col min="5637" max="5637" width="10.140625" style="4" customWidth="1"/>
    <col min="5638" max="5638" width="13.28515625" style="4" customWidth="1"/>
    <col min="5639" max="5639" width="12.85546875" style="4"/>
    <col min="5640" max="5643" width="0" style="4" hidden="1" customWidth="1"/>
    <col min="5644" max="5888" width="12.85546875" style="4"/>
    <col min="5889" max="5889" width="4.7109375" style="4" customWidth="1"/>
    <col min="5890" max="5890" width="39.140625" style="4" customWidth="1"/>
    <col min="5891" max="5891" width="15.42578125" style="4" customWidth="1"/>
    <col min="5892" max="5892" width="14.42578125" style="4" customWidth="1"/>
    <col min="5893" max="5893" width="10.140625" style="4" customWidth="1"/>
    <col min="5894" max="5894" width="13.28515625" style="4" customWidth="1"/>
    <col min="5895" max="5895" width="12.85546875" style="4"/>
    <col min="5896" max="5899" width="0" style="4" hidden="1" customWidth="1"/>
    <col min="5900" max="6144" width="12.85546875" style="4"/>
    <col min="6145" max="6145" width="4.7109375" style="4" customWidth="1"/>
    <col min="6146" max="6146" width="39.140625" style="4" customWidth="1"/>
    <col min="6147" max="6147" width="15.42578125" style="4" customWidth="1"/>
    <col min="6148" max="6148" width="14.42578125" style="4" customWidth="1"/>
    <col min="6149" max="6149" width="10.140625" style="4" customWidth="1"/>
    <col min="6150" max="6150" width="13.28515625" style="4" customWidth="1"/>
    <col min="6151" max="6151" width="12.85546875" style="4"/>
    <col min="6152" max="6155" width="0" style="4" hidden="1" customWidth="1"/>
    <col min="6156" max="6400" width="12.85546875" style="4"/>
    <col min="6401" max="6401" width="4.7109375" style="4" customWidth="1"/>
    <col min="6402" max="6402" width="39.140625" style="4" customWidth="1"/>
    <col min="6403" max="6403" width="15.42578125" style="4" customWidth="1"/>
    <col min="6404" max="6404" width="14.42578125" style="4" customWidth="1"/>
    <col min="6405" max="6405" width="10.140625" style="4" customWidth="1"/>
    <col min="6406" max="6406" width="13.28515625" style="4" customWidth="1"/>
    <col min="6407" max="6407" width="12.85546875" style="4"/>
    <col min="6408" max="6411" width="0" style="4" hidden="1" customWidth="1"/>
    <col min="6412" max="6656" width="12.85546875" style="4"/>
    <col min="6657" max="6657" width="4.7109375" style="4" customWidth="1"/>
    <col min="6658" max="6658" width="39.140625" style="4" customWidth="1"/>
    <col min="6659" max="6659" width="15.42578125" style="4" customWidth="1"/>
    <col min="6660" max="6660" width="14.42578125" style="4" customWidth="1"/>
    <col min="6661" max="6661" width="10.140625" style="4" customWidth="1"/>
    <col min="6662" max="6662" width="13.28515625" style="4" customWidth="1"/>
    <col min="6663" max="6663" width="12.85546875" style="4"/>
    <col min="6664" max="6667" width="0" style="4" hidden="1" customWidth="1"/>
    <col min="6668" max="6912" width="12.85546875" style="4"/>
    <col min="6913" max="6913" width="4.7109375" style="4" customWidth="1"/>
    <col min="6914" max="6914" width="39.140625" style="4" customWidth="1"/>
    <col min="6915" max="6915" width="15.42578125" style="4" customWidth="1"/>
    <col min="6916" max="6916" width="14.42578125" style="4" customWidth="1"/>
    <col min="6917" max="6917" width="10.140625" style="4" customWidth="1"/>
    <col min="6918" max="6918" width="13.28515625" style="4" customWidth="1"/>
    <col min="6919" max="6919" width="12.85546875" style="4"/>
    <col min="6920" max="6923" width="0" style="4" hidden="1" customWidth="1"/>
    <col min="6924" max="7168" width="12.85546875" style="4"/>
    <col min="7169" max="7169" width="4.7109375" style="4" customWidth="1"/>
    <col min="7170" max="7170" width="39.140625" style="4" customWidth="1"/>
    <col min="7171" max="7171" width="15.42578125" style="4" customWidth="1"/>
    <col min="7172" max="7172" width="14.42578125" style="4" customWidth="1"/>
    <col min="7173" max="7173" width="10.140625" style="4" customWidth="1"/>
    <col min="7174" max="7174" width="13.28515625" style="4" customWidth="1"/>
    <col min="7175" max="7175" width="12.85546875" style="4"/>
    <col min="7176" max="7179" width="0" style="4" hidden="1" customWidth="1"/>
    <col min="7180" max="7424" width="12.85546875" style="4"/>
    <col min="7425" max="7425" width="4.7109375" style="4" customWidth="1"/>
    <col min="7426" max="7426" width="39.140625" style="4" customWidth="1"/>
    <col min="7427" max="7427" width="15.42578125" style="4" customWidth="1"/>
    <col min="7428" max="7428" width="14.42578125" style="4" customWidth="1"/>
    <col min="7429" max="7429" width="10.140625" style="4" customWidth="1"/>
    <col min="7430" max="7430" width="13.28515625" style="4" customWidth="1"/>
    <col min="7431" max="7431" width="12.85546875" style="4"/>
    <col min="7432" max="7435" width="0" style="4" hidden="1" customWidth="1"/>
    <col min="7436" max="7680" width="12.85546875" style="4"/>
    <col min="7681" max="7681" width="4.7109375" style="4" customWidth="1"/>
    <col min="7682" max="7682" width="39.140625" style="4" customWidth="1"/>
    <col min="7683" max="7683" width="15.42578125" style="4" customWidth="1"/>
    <col min="7684" max="7684" width="14.42578125" style="4" customWidth="1"/>
    <col min="7685" max="7685" width="10.140625" style="4" customWidth="1"/>
    <col min="7686" max="7686" width="13.28515625" style="4" customWidth="1"/>
    <col min="7687" max="7687" width="12.85546875" style="4"/>
    <col min="7688" max="7691" width="0" style="4" hidden="1" customWidth="1"/>
    <col min="7692" max="7936" width="12.85546875" style="4"/>
    <col min="7937" max="7937" width="4.7109375" style="4" customWidth="1"/>
    <col min="7938" max="7938" width="39.140625" style="4" customWidth="1"/>
    <col min="7939" max="7939" width="15.42578125" style="4" customWidth="1"/>
    <col min="7940" max="7940" width="14.42578125" style="4" customWidth="1"/>
    <col min="7941" max="7941" width="10.140625" style="4" customWidth="1"/>
    <col min="7942" max="7942" width="13.28515625" style="4" customWidth="1"/>
    <col min="7943" max="7943" width="12.85546875" style="4"/>
    <col min="7944" max="7947" width="0" style="4" hidden="1" customWidth="1"/>
    <col min="7948" max="8192" width="12.85546875" style="4"/>
    <col min="8193" max="8193" width="4.7109375" style="4" customWidth="1"/>
    <col min="8194" max="8194" width="39.140625" style="4" customWidth="1"/>
    <col min="8195" max="8195" width="15.42578125" style="4" customWidth="1"/>
    <col min="8196" max="8196" width="14.42578125" style="4" customWidth="1"/>
    <col min="8197" max="8197" width="10.140625" style="4" customWidth="1"/>
    <col min="8198" max="8198" width="13.28515625" style="4" customWidth="1"/>
    <col min="8199" max="8199" width="12.85546875" style="4"/>
    <col min="8200" max="8203" width="0" style="4" hidden="1" customWidth="1"/>
    <col min="8204" max="8448" width="12.85546875" style="4"/>
    <col min="8449" max="8449" width="4.7109375" style="4" customWidth="1"/>
    <col min="8450" max="8450" width="39.140625" style="4" customWidth="1"/>
    <col min="8451" max="8451" width="15.42578125" style="4" customWidth="1"/>
    <col min="8452" max="8452" width="14.42578125" style="4" customWidth="1"/>
    <col min="8453" max="8453" width="10.140625" style="4" customWidth="1"/>
    <col min="8454" max="8454" width="13.28515625" style="4" customWidth="1"/>
    <col min="8455" max="8455" width="12.85546875" style="4"/>
    <col min="8456" max="8459" width="0" style="4" hidden="1" customWidth="1"/>
    <col min="8460" max="8704" width="12.85546875" style="4"/>
    <col min="8705" max="8705" width="4.7109375" style="4" customWidth="1"/>
    <col min="8706" max="8706" width="39.140625" style="4" customWidth="1"/>
    <col min="8707" max="8707" width="15.42578125" style="4" customWidth="1"/>
    <col min="8708" max="8708" width="14.42578125" style="4" customWidth="1"/>
    <col min="8709" max="8709" width="10.140625" style="4" customWidth="1"/>
    <col min="8710" max="8710" width="13.28515625" style="4" customWidth="1"/>
    <col min="8711" max="8711" width="12.85546875" style="4"/>
    <col min="8712" max="8715" width="0" style="4" hidden="1" customWidth="1"/>
    <col min="8716" max="8960" width="12.85546875" style="4"/>
    <col min="8961" max="8961" width="4.7109375" style="4" customWidth="1"/>
    <col min="8962" max="8962" width="39.140625" style="4" customWidth="1"/>
    <col min="8963" max="8963" width="15.42578125" style="4" customWidth="1"/>
    <col min="8964" max="8964" width="14.42578125" style="4" customWidth="1"/>
    <col min="8965" max="8965" width="10.140625" style="4" customWidth="1"/>
    <col min="8966" max="8966" width="13.28515625" style="4" customWidth="1"/>
    <col min="8967" max="8967" width="12.85546875" style="4"/>
    <col min="8968" max="8971" width="0" style="4" hidden="1" customWidth="1"/>
    <col min="8972" max="9216" width="12.85546875" style="4"/>
    <col min="9217" max="9217" width="4.7109375" style="4" customWidth="1"/>
    <col min="9218" max="9218" width="39.140625" style="4" customWidth="1"/>
    <col min="9219" max="9219" width="15.42578125" style="4" customWidth="1"/>
    <col min="9220" max="9220" width="14.42578125" style="4" customWidth="1"/>
    <col min="9221" max="9221" width="10.140625" style="4" customWidth="1"/>
    <col min="9222" max="9222" width="13.28515625" style="4" customWidth="1"/>
    <col min="9223" max="9223" width="12.85546875" style="4"/>
    <col min="9224" max="9227" width="0" style="4" hidden="1" customWidth="1"/>
    <col min="9228" max="9472" width="12.85546875" style="4"/>
    <col min="9473" max="9473" width="4.7109375" style="4" customWidth="1"/>
    <col min="9474" max="9474" width="39.140625" style="4" customWidth="1"/>
    <col min="9475" max="9475" width="15.42578125" style="4" customWidth="1"/>
    <col min="9476" max="9476" width="14.42578125" style="4" customWidth="1"/>
    <col min="9477" max="9477" width="10.140625" style="4" customWidth="1"/>
    <col min="9478" max="9478" width="13.28515625" style="4" customWidth="1"/>
    <col min="9479" max="9479" width="12.85546875" style="4"/>
    <col min="9480" max="9483" width="0" style="4" hidden="1" customWidth="1"/>
    <col min="9484" max="9728" width="12.85546875" style="4"/>
    <col min="9729" max="9729" width="4.7109375" style="4" customWidth="1"/>
    <col min="9730" max="9730" width="39.140625" style="4" customWidth="1"/>
    <col min="9731" max="9731" width="15.42578125" style="4" customWidth="1"/>
    <col min="9732" max="9732" width="14.42578125" style="4" customWidth="1"/>
    <col min="9733" max="9733" width="10.140625" style="4" customWidth="1"/>
    <col min="9734" max="9734" width="13.28515625" style="4" customWidth="1"/>
    <col min="9735" max="9735" width="12.85546875" style="4"/>
    <col min="9736" max="9739" width="0" style="4" hidden="1" customWidth="1"/>
    <col min="9740" max="9984" width="12.85546875" style="4"/>
    <col min="9985" max="9985" width="4.7109375" style="4" customWidth="1"/>
    <col min="9986" max="9986" width="39.140625" style="4" customWidth="1"/>
    <col min="9987" max="9987" width="15.42578125" style="4" customWidth="1"/>
    <col min="9988" max="9988" width="14.42578125" style="4" customWidth="1"/>
    <col min="9989" max="9989" width="10.140625" style="4" customWidth="1"/>
    <col min="9990" max="9990" width="13.28515625" style="4" customWidth="1"/>
    <col min="9991" max="9991" width="12.85546875" style="4"/>
    <col min="9992" max="9995" width="0" style="4" hidden="1" customWidth="1"/>
    <col min="9996" max="10240" width="12.85546875" style="4"/>
    <col min="10241" max="10241" width="4.7109375" style="4" customWidth="1"/>
    <col min="10242" max="10242" width="39.140625" style="4" customWidth="1"/>
    <col min="10243" max="10243" width="15.42578125" style="4" customWidth="1"/>
    <col min="10244" max="10244" width="14.42578125" style="4" customWidth="1"/>
    <col min="10245" max="10245" width="10.140625" style="4" customWidth="1"/>
    <col min="10246" max="10246" width="13.28515625" style="4" customWidth="1"/>
    <col min="10247" max="10247" width="12.85546875" style="4"/>
    <col min="10248" max="10251" width="0" style="4" hidden="1" customWidth="1"/>
    <col min="10252" max="10496" width="12.85546875" style="4"/>
    <col min="10497" max="10497" width="4.7109375" style="4" customWidth="1"/>
    <col min="10498" max="10498" width="39.140625" style="4" customWidth="1"/>
    <col min="10499" max="10499" width="15.42578125" style="4" customWidth="1"/>
    <col min="10500" max="10500" width="14.42578125" style="4" customWidth="1"/>
    <col min="10501" max="10501" width="10.140625" style="4" customWidth="1"/>
    <col min="10502" max="10502" width="13.28515625" style="4" customWidth="1"/>
    <col min="10503" max="10503" width="12.85546875" style="4"/>
    <col min="10504" max="10507" width="0" style="4" hidden="1" customWidth="1"/>
    <col min="10508" max="10752" width="12.85546875" style="4"/>
    <col min="10753" max="10753" width="4.7109375" style="4" customWidth="1"/>
    <col min="10754" max="10754" width="39.140625" style="4" customWidth="1"/>
    <col min="10755" max="10755" width="15.42578125" style="4" customWidth="1"/>
    <col min="10756" max="10756" width="14.42578125" style="4" customWidth="1"/>
    <col min="10757" max="10757" width="10.140625" style="4" customWidth="1"/>
    <col min="10758" max="10758" width="13.28515625" style="4" customWidth="1"/>
    <col min="10759" max="10759" width="12.85546875" style="4"/>
    <col min="10760" max="10763" width="0" style="4" hidden="1" customWidth="1"/>
    <col min="10764" max="11008" width="12.85546875" style="4"/>
    <col min="11009" max="11009" width="4.7109375" style="4" customWidth="1"/>
    <col min="11010" max="11010" width="39.140625" style="4" customWidth="1"/>
    <col min="11011" max="11011" width="15.42578125" style="4" customWidth="1"/>
    <col min="11012" max="11012" width="14.42578125" style="4" customWidth="1"/>
    <col min="11013" max="11013" width="10.140625" style="4" customWidth="1"/>
    <col min="11014" max="11014" width="13.28515625" style="4" customWidth="1"/>
    <col min="11015" max="11015" width="12.85546875" style="4"/>
    <col min="11016" max="11019" width="0" style="4" hidden="1" customWidth="1"/>
    <col min="11020" max="11264" width="12.85546875" style="4"/>
    <col min="11265" max="11265" width="4.7109375" style="4" customWidth="1"/>
    <col min="11266" max="11266" width="39.140625" style="4" customWidth="1"/>
    <col min="11267" max="11267" width="15.42578125" style="4" customWidth="1"/>
    <col min="11268" max="11268" width="14.42578125" style="4" customWidth="1"/>
    <col min="11269" max="11269" width="10.140625" style="4" customWidth="1"/>
    <col min="11270" max="11270" width="13.28515625" style="4" customWidth="1"/>
    <col min="11271" max="11271" width="12.85546875" style="4"/>
    <col min="11272" max="11275" width="0" style="4" hidden="1" customWidth="1"/>
    <col min="11276" max="11520" width="12.85546875" style="4"/>
    <col min="11521" max="11521" width="4.7109375" style="4" customWidth="1"/>
    <col min="11522" max="11522" width="39.140625" style="4" customWidth="1"/>
    <col min="11523" max="11523" width="15.42578125" style="4" customWidth="1"/>
    <col min="11524" max="11524" width="14.42578125" style="4" customWidth="1"/>
    <col min="11525" max="11525" width="10.140625" style="4" customWidth="1"/>
    <col min="11526" max="11526" width="13.28515625" style="4" customWidth="1"/>
    <col min="11527" max="11527" width="12.85546875" style="4"/>
    <col min="11528" max="11531" width="0" style="4" hidden="1" customWidth="1"/>
    <col min="11532" max="11776" width="12.85546875" style="4"/>
    <col min="11777" max="11777" width="4.7109375" style="4" customWidth="1"/>
    <col min="11778" max="11778" width="39.140625" style="4" customWidth="1"/>
    <col min="11779" max="11779" width="15.42578125" style="4" customWidth="1"/>
    <col min="11780" max="11780" width="14.42578125" style="4" customWidth="1"/>
    <col min="11781" max="11781" width="10.140625" style="4" customWidth="1"/>
    <col min="11782" max="11782" width="13.28515625" style="4" customWidth="1"/>
    <col min="11783" max="11783" width="12.85546875" style="4"/>
    <col min="11784" max="11787" width="0" style="4" hidden="1" customWidth="1"/>
    <col min="11788" max="12032" width="12.85546875" style="4"/>
    <col min="12033" max="12033" width="4.7109375" style="4" customWidth="1"/>
    <col min="12034" max="12034" width="39.140625" style="4" customWidth="1"/>
    <col min="12035" max="12035" width="15.42578125" style="4" customWidth="1"/>
    <col min="12036" max="12036" width="14.42578125" style="4" customWidth="1"/>
    <col min="12037" max="12037" width="10.140625" style="4" customWidth="1"/>
    <col min="12038" max="12038" width="13.28515625" style="4" customWidth="1"/>
    <col min="12039" max="12039" width="12.85546875" style="4"/>
    <col min="12040" max="12043" width="0" style="4" hidden="1" customWidth="1"/>
    <col min="12044" max="12288" width="12.85546875" style="4"/>
    <col min="12289" max="12289" width="4.7109375" style="4" customWidth="1"/>
    <col min="12290" max="12290" width="39.140625" style="4" customWidth="1"/>
    <col min="12291" max="12291" width="15.42578125" style="4" customWidth="1"/>
    <col min="12292" max="12292" width="14.42578125" style="4" customWidth="1"/>
    <col min="12293" max="12293" width="10.140625" style="4" customWidth="1"/>
    <col min="12294" max="12294" width="13.28515625" style="4" customWidth="1"/>
    <col min="12295" max="12295" width="12.85546875" style="4"/>
    <col min="12296" max="12299" width="0" style="4" hidden="1" customWidth="1"/>
    <col min="12300" max="12544" width="12.85546875" style="4"/>
    <col min="12545" max="12545" width="4.7109375" style="4" customWidth="1"/>
    <col min="12546" max="12546" width="39.140625" style="4" customWidth="1"/>
    <col min="12547" max="12547" width="15.42578125" style="4" customWidth="1"/>
    <col min="12548" max="12548" width="14.42578125" style="4" customWidth="1"/>
    <col min="12549" max="12549" width="10.140625" style="4" customWidth="1"/>
    <col min="12550" max="12550" width="13.28515625" style="4" customWidth="1"/>
    <col min="12551" max="12551" width="12.85546875" style="4"/>
    <col min="12552" max="12555" width="0" style="4" hidden="1" customWidth="1"/>
    <col min="12556" max="12800" width="12.85546875" style="4"/>
    <col min="12801" max="12801" width="4.7109375" style="4" customWidth="1"/>
    <col min="12802" max="12802" width="39.140625" style="4" customWidth="1"/>
    <col min="12803" max="12803" width="15.42578125" style="4" customWidth="1"/>
    <col min="12804" max="12804" width="14.42578125" style="4" customWidth="1"/>
    <col min="12805" max="12805" width="10.140625" style="4" customWidth="1"/>
    <col min="12806" max="12806" width="13.28515625" style="4" customWidth="1"/>
    <col min="12807" max="12807" width="12.85546875" style="4"/>
    <col min="12808" max="12811" width="0" style="4" hidden="1" customWidth="1"/>
    <col min="12812" max="13056" width="12.85546875" style="4"/>
    <col min="13057" max="13057" width="4.7109375" style="4" customWidth="1"/>
    <col min="13058" max="13058" width="39.140625" style="4" customWidth="1"/>
    <col min="13059" max="13059" width="15.42578125" style="4" customWidth="1"/>
    <col min="13060" max="13060" width="14.42578125" style="4" customWidth="1"/>
    <col min="13061" max="13061" width="10.140625" style="4" customWidth="1"/>
    <col min="13062" max="13062" width="13.28515625" style="4" customWidth="1"/>
    <col min="13063" max="13063" width="12.85546875" style="4"/>
    <col min="13064" max="13067" width="0" style="4" hidden="1" customWidth="1"/>
    <col min="13068" max="13312" width="12.85546875" style="4"/>
    <col min="13313" max="13313" width="4.7109375" style="4" customWidth="1"/>
    <col min="13314" max="13314" width="39.140625" style="4" customWidth="1"/>
    <col min="13315" max="13315" width="15.42578125" style="4" customWidth="1"/>
    <col min="13316" max="13316" width="14.42578125" style="4" customWidth="1"/>
    <col min="13317" max="13317" width="10.140625" style="4" customWidth="1"/>
    <col min="13318" max="13318" width="13.28515625" style="4" customWidth="1"/>
    <col min="13319" max="13319" width="12.85546875" style="4"/>
    <col min="13320" max="13323" width="0" style="4" hidden="1" customWidth="1"/>
    <col min="13324" max="13568" width="12.85546875" style="4"/>
    <col min="13569" max="13569" width="4.7109375" style="4" customWidth="1"/>
    <col min="13570" max="13570" width="39.140625" style="4" customWidth="1"/>
    <col min="13571" max="13571" width="15.42578125" style="4" customWidth="1"/>
    <col min="13572" max="13572" width="14.42578125" style="4" customWidth="1"/>
    <col min="13573" max="13573" width="10.140625" style="4" customWidth="1"/>
    <col min="13574" max="13574" width="13.28515625" style="4" customWidth="1"/>
    <col min="13575" max="13575" width="12.85546875" style="4"/>
    <col min="13576" max="13579" width="0" style="4" hidden="1" customWidth="1"/>
    <col min="13580" max="13824" width="12.85546875" style="4"/>
    <col min="13825" max="13825" width="4.7109375" style="4" customWidth="1"/>
    <col min="13826" max="13826" width="39.140625" style="4" customWidth="1"/>
    <col min="13827" max="13827" width="15.42578125" style="4" customWidth="1"/>
    <col min="13828" max="13828" width="14.42578125" style="4" customWidth="1"/>
    <col min="13829" max="13829" width="10.140625" style="4" customWidth="1"/>
    <col min="13830" max="13830" width="13.28515625" style="4" customWidth="1"/>
    <col min="13831" max="13831" width="12.85546875" style="4"/>
    <col min="13832" max="13835" width="0" style="4" hidden="1" customWidth="1"/>
    <col min="13836" max="14080" width="12.85546875" style="4"/>
    <col min="14081" max="14081" width="4.7109375" style="4" customWidth="1"/>
    <col min="14082" max="14082" width="39.140625" style="4" customWidth="1"/>
    <col min="14083" max="14083" width="15.42578125" style="4" customWidth="1"/>
    <col min="14084" max="14084" width="14.42578125" style="4" customWidth="1"/>
    <col min="14085" max="14085" width="10.140625" style="4" customWidth="1"/>
    <col min="14086" max="14086" width="13.28515625" style="4" customWidth="1"/>
    <col min="14087" max="14087" width="12.85546875" style="4"/>
    <col min="14088" max="14091" width="0" style="4" hidden="1" customWidth="1"/>
    <col min="14092" max="14336" width="12.85546875" style="4"/>
    <col min="14337" max="14337" width="4.7109375" style="4" customWidth="1"/>
    <col min="14338" max="14338" width="39.140625" style="4" customWidth="1"/>
    <col min="14339" max="14339" width="15.42578125" style="4" customWidth="1"/>
    <col min="14340" max="14340" width="14.42578125" style="4" customWidth="1"/>
    <col min="14341" max="14341" width="10.140625" style="4" customWidth="1"/>
    <col min="14342" max="14342" width="13.28515625" style="4" customWidth="1"/>
    <col min="14343" max="14343" width="12.85546875" style="4"/>
    <col min="14344" max="14347" width="0" style="4" hidden="1" customWidth="1"/>
    <col min="14348" max="14592" width="12.85546875" style="4"/>
    <col min="14593" max="14593" width="4.7109375" style="4" customWidth="1"/>
    <col min="14594" max="14594" width="39.140625" style="4" customWidth="1"/>
    <col min="14595" max="14595" width="15.42578125" style="4" customWidth="1"/>
    <col min="14596" max="14596" width="14.42578125" style="4" customWidth="1"/>
    <col min="14597" max="14597" width="10.140625" style="4" customWidth="1"/>
    <col min="14598" max="14598" width="13.28515625" style="4" customWidth="1"/>
    <col min="14599" max="14599" width="12.85546875" style="4"/>
    <col min="14600" max="14603" width="0" style="4" hidden="1" customWidth="1"/>
    <col min="14604" max="14848" width="12.85546875" style="4"/>
    <col min="14849" max="14849" width="4.7109375" style="4" customWidth="1"/>
    <col min="14850" max="14850" width="39.140625" style="4" customWidth="1"/>
    <col min="14851" max="14851" width="15.42578125" style="4" customWidth="1"/>
    <col min="14852" max="14852" width="14.42578125" style="4" customWidth="1"/>
    <col min="14853" max="14853" width="10.140625" style="4" customWidth="1"/>
    <col min="14854" max="14854" width="13.28515625" style="4" customWidth="1"/>
    <col min="14855" max="14855" width="12.85546875" style="4"/>
    <col min="14856" max="14859" width="0" style="4" hidden="1" customWidth="1"/>
    <col min="14860" max="15104" width="12.85546875" style="4"/>
    <col min="15105" max="15105" width="4.7109375" style="4" customWidth="1"/>
    <col min="15106" max="15106" width="39.140625" style="4" customWidth="1"/>
    <col min="15107" max="15107" width="15.42578125" style="4" customWidth="1"/>
    <col min="15108" max="15108" width="14.42578125" style="4" customWidth="1"/>
    <col min="15109" max="15109" width="10.140625" style="4" customWidth="1"/>
    <col min="15110" max="15110" width="13.28515625" style="4" customWidth="1"/>
    <col min="15111" max="15111" width="12.85546875" style="4"/>
    <col min="15112" max="15115" width="0" style="4" hidden="1" customWidth="1"/>
    <col min="15116" max="15360" width="12.85546875" style="4"/>
    <col min="15361" max="15361" width="4.7109375" style="4" customWidth="1"/>
    <col min="15362" max="15362" width="39.140625" style="4" customWidth="1"/>
    <col min="15363" max="15363" width="15.42578125" style="4" customWidth="1"/>
    <col min="15364" max="15364" width="14.42578125" style="4" customWidth="1"/>
    <col min="15365" max="15365" width="10.140625" style="4" customWidth="1"/>
    <col min="15366" max="15366" width="13.28515625" style="4" customWidth="1"/>
    <col min="15367" max="15367" width="12.85546875" style="4"/>
    <col min="15368" max="15371" width="0" style="4" hidden="1" customWidth="1"/>
    <col min="15372" max="15616" width="12.85546875" style="4"/>
    <col min="15617" max="15617" width="4.7109375" style="4" customWidth="1"/>
    <col min="15618" max="15618" width="39.140625" style="4" customWidth="1"/>
    <col min="15619" max="15619" width="15.42578125" style="4" customWidth="1"/>
    <col min="15620" max="15620" width="14.42578125" style="4" customWidth="1"/>
    <col min="15621" max="15621" width="10.140625" style="4" customWidth="1"/>
    <col min="15622" max="15622" width="13.28515625" style="4" customWidth="1"/>
    <col min="15623" max="15623" width="12.85546875" style="4"/>
    <col min="15624" max="15627" width="0" style="4" hidden="1" customWidth="1"/>
    <col min="15628" max="15872" width="12.85546875" style="4"/>
    <col min="15873" max="15873" width="4.7109375" style="4" customWidth="1"/>
    <col min="15874" max="15874" width="39.140625" style="4" customWidth="1"/>
    <col min="15875" max="15875" width="15.42578125" style="4" customWidth="1"/>
    <col min="15876" max="15876" width="14.42578125" style="4" customWidth="1"/>
    <col min="15877" max="15877" width="10.140625" style="4" customWidth="1"/>
    <col min="15878" max="15878" width="13.28515625" style="4" customWidth="1"/>
    <col min="15879" max="15879" width="12.85546875" style="4"/>
    <col min="15880" max="15883" width="0" style="4" hidden="1" customWidth="1"/>
    <col min="15884" max="16128" width="12.85546875" style="4"/>
    <col min="16129" max="16129" width="4.7109375" style="4" customWidth="1"/>
    <col min="16130" max="16130" width="39.140625" style="4" customWidth="1"/>
    <col min="16131" max="16131" width="15.42578125" style="4" customWidth="1"/>
    <col min="16132" max="16132" width="14.42578125" style="4" customWidth="1"/>
    <col min="16133" max="16133" width="10.140625" style="4" customWidth="1"/>
    <col min="16134" max="16134" width="13.28515625" style="4" customWidth="1"/>
    <col min="16135" max="16135" width="12.85546875" style="4"/>
    <col min="16136" max="16139" width="0" style="4" hidden="1" customWidth="1"/>
    <col min="16140" max="16384" width="12.85546875" style="4"/>
  </cols>
  <sheetData>
    <row r="1" spans="1:11">
      <c r="A1" s="2" t="s">
        <v>45</v>
      </c>
      <c r="B1" s="2"/>
      <c r="C1" s="2"/>
      <c r="D1" s="22" t="s">
        <v>36</v>
      </c>
      <c r="E1" s="22"/>
      <c r="F1" s="22"/>
    </row>
    <row r="2" spans="1:11" ht="9.75" customHeight="1">
      <c r="A2" s="5"/>
      <c r="B2" s="5"/>
      <c r="C2" s="3"/>
      <c r="D2" s="3"/>
      <c r="E2" s="3"/>
      <c r="F2" s="3"/>
    </row>
    <row r="3" spans="1:11" ht="15.75" customHeight="1">
      <c r="A3" s="12" t="s">
        <v>46</v>
      </c>
      <c r="B3" s="8"/>
      <c r="C3" s="9"/>
      <c r="D3" s="9"/>
      <c r="E3" s="9"/>
      <c r="F3" s="9"/>
    </row>
    <row r="4" spans="1:11" ht="8.25" customHeight="1">
      <c r="A4" s="23"/>
      <c r="B4" s="23"/>
      <c r="C4" s="23"/>
      <c r="D4" s="23"/>
      <c r="E4" s="23"/>
      <c r="F4" s="23"/>
    </row>
    <row r="5" spans="1:11">
      <c r="A5" s="24"/>
      <c r="B5" s="24"/>
      <c r="C5" s="24"/>
      <c r="D5" s="27"/>
      <c r="E5" s="28"/>
      <c r="F5" s="29" t="s">
        <v>0</v>
      </c>
    </row>
    <row r="6" spans="1:11" s="10" customFormat="1" ht="25.5" customHeight="1">
      <c r="A6" s="25" t="s">
        <v>1</v>
      </c>
      <c r="B6" s="26" t="s">
        <v>2</v>
      </c>
      <c r="C6" s="30" t="s">
        <v>33</v>
      </c>
      <c r="D6" s="31" t="s">
        <v>47</v>
      </c>
      <c r="E6" s="32" t="s">
        <v>48</v>
      </c>
      <c r="F6" s="33"/>
      <c r="H6" s="34" t="s">
        <v>49</v>
      </c>
      <c r="K6" s="35" t="s">
        <v>50</v>
      </c>
    </row>
    <row r="7" spans="1:11" s="10" customFormat="1" ht="39" customHeight="1">
      <c r="A7" s="25"/>
      <c r="B7" s="25"/>
      <c r="C7" s="36"/>
      <c r="D7" s="37"/>
      <c r="E7" s="38" t="s">
        <v>33</v>
      </c>
      <c r="F7" s="39" t="s">
        <v>34</v>
      </c>
      <c r="H7" s="40"/>
      <c r="K7" s="41"/>
    </row>
    <row r="8" spans="1:11" s="16" customFormat="1">
      <c r="A8" s="14" t="s">
        <v>3</v>
      </c>
      <c r="B8" s="15" t="s">
        <v>37</v>
      </c>
      <c r="C8" s="42">
        <f>+C10+C30+162300</f>
        <v>12202065</v>
      </c>
      <c r="D8" s="43">
        <f>+D10+D30+8360</f>
        <v>12187610</v>
      </c>
      <c r="E8" s="44">
        <f>+D8/C8*100</f>
        <v>99.88153644485584</v>
      </c>
      <c r="F8" s="45">
        <f>+D8/K8*100</f>
        <v>124.966086432789</v>
      </c>
      <c r="H8" s="42">
        <f>+H10+H30</f>
        <v>3399274</v>
      </c>
      <c r="K8" s="42">
        <v>9752734</v>
      </c>
    </row>
    <row r="9" spans="1:11" s="16" customFormat="1">
      <c r="A9" s="14"/>
      <c r="B9" s="46" t="s">
        <v>51</v>
      </c>
      <c r="C9" s="47"/>
      <c r="D9" s="48"/>
      <c r="E9" s="49"/>
      <c r="F9" s="50"/>
      <c r="H9" s="47"/>
      <c r="K9" s="47"/>
    </row>
    <row r="10" spans="1:11" s="6" customFormat="1" ht="18.75">
      <c r="A10" s="51" t="s">
        <v>5</v>
      </c>
      <c r="B10" s="52" t="s">
        <v>9</v>
      </c>
      <c r="C10" s="53">
        <f>+C11+C12+C13+C14+C15+C16+C17+C18+C24+C25+C26+C27+C28</f>
        <v>11134765</v>
      </c>
      <c r="D10" s="54">
        <f>+D11+D12+D13+D14+D15+D16+D17+D18+D24+D25+D26+D27+D28</f>
        <v>11454990</v>
      </c>
      <c r="E10" s="55">
        <f t="shared" ref="E10:E40" si="0">+D10/C10*100</f>
        <v>102.87590263467617</v>
      </c>
      <c r="F10" s="45">
        <f>+D10/K10*100</f>
        <v>132.35947640371074</v>
      </c>
      <c r="G10" s="56"/>
      <c r="H10" s="53">
        <f>+H11+H12+H13+H14+H15+H16+H17+H18+H24+H25+H26+H27+H28</f>
        <v>3111355</v>
      </c>
      <c r="I10" s="57">
        <f>'[1]t3 2022'!$Y$15</f>
        <v>3111355</v>
      </c>
      <c r="K10" s="53">
        <v>8654454</v>
      </c>
    </row>
    <row r="11" spans="1:11" s="6" customFormat="1" ht="18.75">
      <c r="A11" s="58">
        <v>1</v>
      </c>
      <c r="B11" s="59" t="s">
        <v>38</v>
      </c>
      <c r="C11" s="60">
        <v>445000</v>
      </c>
      <c r="D11" s="61">
        <v>364254</v>
      </c>
      <c r="E11" s="50">
        <f>+D11/C11*100</f>
        <v>81.854831460674163</v>
      </c>
      <c r="F11" s="50">
        <f>+D11/K11*100</f>
        <v>102.08254512741613</v>
      </c>
      <c r="G11" s="56"/>
      <c r="H11" s="62">
        <f>'[1]t3 2022'!$Y$18+'[1]t3 2022'!$Y$26</f>
        <v>125115</v>
      </c>
      <c r="I11" s="62">
        <f>'[1]t3 2022'!$Y$18+'[1]t3 2022'!$Y$26</f>
        <v>125115</v>
      </c>
      <c r="K11" s="62">
        <v>356823</v>
      </c>
    </row>
    <row r="12" spans="1:11" s="6" customFormat="1" ht="30.75" customHeight="1">
      <c r="A12" s="58">
        <f>+A11+1</f>
        <v>2</v>
      </c>
      <c r="B12" s="59" t="s">
        <v>10</v>
      </c>
      <c r="C12" s="60">
        <v>530000</v>
      </c>
      <c r="D12" s="61">
        <v>222674</v>
      </c>
      <c r="E12" s="50">
        <f>+D12/C12*100</f>
        <v>42.013962264150948</v>
      </c>
      <c r="F12" s="50">
        <f t="shared" ref="F12:F28" si="1">+D12/K12*100</f>
        <v>61.746176114999386</v>
      </c>
      <c r="G12" s="63"/>
      <c r="H12" s="64">
        <v>170019</v>
      </c>
      <c r="K12" s="64">
        <v>360628</v>
      </c>
    </row>
    <row r="13" spans="1:11" s="6" customFormat="1" ht="18.75">
      <c r="A13" s="58">
        <f>A12+1</f>
        <v>3</v>
      </c>
      <c r="B13" s="59" t="s">
        <v>11</v>
      </c>
      <c r="C13" s="60">
        <v>2400000</v>
      </c>
      <c r="D13" s="61">
        <v>1999789</v>
      </c>
      <c r="E13" s="50">
        <f t="shared" si="0"/>
        <v>83.324541666666661</v>
      </c>
      <c r="F13" s="50">
        <f t="shared" si="1"/>
        <v>114.45043401322157</v>
      </c>
      <c r="H13" s="64">
        <v>761505</v>
      </c>
      <c r="K13" s="64">
        <v>1747297</v>
      </c>
    </row>
    <row r="14" spans="1:11" s="6" customFormat="1" ht="18.75">
      <c r="A14" s="58">
        <f>A13+1</f>
        <v>4</v>
      </c>
      <c r="B14" s="59" t="s">
        <v>12</v>
      </c>
      <c r="C14" s="65">
        <v>380000</v>
      </c>
      <c r="D14" s="61">
        <v>702498</v>
      </c>
      <c r="E14" s="50">
        <f>+D14/C14*100</f>
        <v>184.86789473684212</v>
      </c>
      <c r="F14" s="50">
        <f t="shared" si="1"/>
        <v>235.87055789841253</v>
      </c>
      <c r="H14" s="61">
        <v>140220</v>
      </c>
      <c r="K14" s="61">
        <v>297832</v>
      </c>
    </row>
    <row r="15" spans="1:11" s="6" customFormat="1" ht="18.75">
      <c r="A15" s="58">
        <f>A14+1</f>
        <v>5</v>
      </c>
      <c r="B15" s="59" t="s">
        <v>13</v>
      </c>
      <c r="C15" s="65">
        <v>920000</v>
      </c>
      <c r="D15" s="61">
        <v>546630</v>
      </c>
      <c r="E15" s="50">
        <f t="shared" si="0"/>
        <v>59.416304347826085</v>
      </c>
      <c r="F15" s="50">
        <f t="shared" si="1"/>
        <v>77.911582476129666</v>
      </c>
      <c r="H15" s="61">
        <v>240515</v>
      </c>
      <c r="K15" s="61">
        <v>701603</v>
      </c>
    </row>
    <row r="16" spans="1:11" s="6" customFormat="1" ht="18.75">
      <c r="A16" s="58">
        <f>A15+1</f>
        <v>6</v>
      </c>
      <c r="B16" s="59" t="s">
        <v>14</v>
      </c>
      <c r="C16" s="65">
        <v>280000</v>
      </c>
      <c r="D16" s="61">
        <v>304963</v>
      </c>
      <c r="E16" s="50">
        <f t="shared" si="0"/>
        <v>108.91535714285713</v>
      </c>
      <c r="F16" s="50">
        <f t="shared" si="1"/>
        <v>145.66023136516912</v>
      </c>
      <c r="H16" s="61">
        <v>80414</v>
      </c>
      <c r="K16" s="61">
        <v>209366</v>
      </c>
    </row>
    <row r="17" spans="1:11" s="6" customFormat="1" ht="18.75">
      <c r="A17" s="58">
        <f>A16+1</f>
        <v>7</v>
      </c>
      <c r="B17" s="59" t="s">
        <v>15</v>
      </c>
      <c r="C17" s="65">
        <v>170000</v>
      </c>
      <c r="D17" s="61">
        <v>151386</v>
      </c>
      <c r="E17" s="50">
        <f t="shared" si="0"/>
        <v>89.050588235294114</v>
      </c>
      <c r="F17" s="50">
        <f t="shared" si="1"/>
        <v>104.45672648988801</v>
      </c>
      <c r="H17" s="61">
        <v>54544</v>
      </c>
      <c r="K17" s="61">
        <v>144927</v>
      </c>
    </row>
    <row r="18" spans="1:11" s="6" customFormat="1" ht="18.75">
      <c r="A18" s="58">
        <v>8</v>
      </c>
      <c r="B18" s="59" t="s">
        <v>39</v>
      </c>
      <c r="C18" s="65">
        <f>+C19+C20+C21+C22+C23</f>
        <v>4590000</v>
      </c>
      <c r="D18" s="65">
        <v>5811738</v>
      </c>
      <c r="E18" s="66">
        <f t="shared" si="0"/>
        <v>126.61738562091503</v>
      </c>
      <c r="F18" s="50">
        <f t="shared" si="1"/>
        <v>132.88297722504424</v>
      </c>
      <c r="H18" s="65">
        <f>+H19+H20+H21+H22+H23</f>
        <v>1377636</v>
      </c>
      <c r="K18" s="65">
        <v>4373576</v>
      </c>
    </row>
    <row r="19" spans="1:11" s="6" customFormat="1" ht="18.75">
      <c r="A19" s="67" t="s">
        <v>8</v>
      </c>
      <c r="B19" s="68" t="s">
        <v>16</v>
      </c>
      <c r="C19" s="53"/>
      <c r="D19" s="61">
        <v>44</v>
      </c>
      <c r="E19" s="45"/>
      <c r="F19" s="50"/>
      <c r="H19" s="69"/>
      <c r="K19" s="69">
        <v>13</v>
      </c>
    </row>
    <row r="20" spans="1:11" s="6" customFormat="1" ht="18.75">
      <c r="A20" s="67" t="s">
        <v>8</v>
      </c>
      <c r="B20" s="68" t="s">
        <v>17</v>
      </c>
      <c r="C20" s="65">
        <v>20000</v>
      </c>
      <c r="D20" s="61">
        <v>24838</v>
      </c>
      <c r="E20" s="50">
        <f t="shared" si="0"/>
        <v>124.19</v>
      </c>
      <c r="F20" s="50">
        <f t="shared" si="1"/>
        <v>191.09093706724113</v>
      </c>
      <c r="H20" s="61">
        <v>1224</v>
      </c>
      <c r="K20" s="61">
        <v>12998</v>
      </c>
    </row>
    <row r="21" spans="1:11" s="6" customFormat="1" ht="18.75">
      <c r="A21" s="67" t="s">
        <v>8</v>
      </c>
      <c r="B21" s="68" t="s">
        <v>19</v>
      </c>
      <c r="C21" s="60">
        <v>4000000</v>
      </c>
      <c r="D21" s="61">
        <v>5438241</v>
      </c>
      <c r="E21" s="50">
        <f t="shared" si="0"/>
        <v>135.95602499999998</v>
      </c>
      <c r="F21" s="50">
        <f t="shared" si="1"/>
        <v>153.84644327199172</v>
      </c>
      <c r="H21" s="64">
        <v>1345582</v>
      </c>
      <c r="K21" s="64">
        <v>3534850</v>
      </c>
    </row>
    <row r="22" spans="1:11" s="6" customFormat="1" ht="18.75">
      <c r="A22" s="67" t="s">
        <v>8</v>
      </c>
      <c r="B22" s="68" t="s">
        <v>18</v>
      </c>
      <c r="C22" s="65">
        <v>567000</v>
      </c>
      <c r="D22" s="61">
        <v>347711</v>
      </c>
      <c r="E22" s="50">
        <f t="shared" si="0"/>
        <v>61.324691358024694</v>
      </c>
      <c r="F22" s="50">
        <f t="shared" si="1"/>
        <v>45.321903068679347</v>
      </c>
      <c r="H22" s="61">
        <v>30807</v>
      </c>
      <c r="K22" s="61">
        <v>767203</v>
      </c>
    </row>
    <row r="23" spans="1:11" s="6" customFormat="1" ht="18.75">
      <c r="A23" s="67" t="s">
        <v>8</v>
      </c>
      <c r="B23" s="68" t="s">
        <v>20</v>
      </c>
      <c r="C23" s="65">
        <v>3000</v>
      </c>
      <c r="D23" s="61">
        <v>904</v>
      </c>
      <c r="E23" s="50">
        <f t="shared" si="0"/>
        <v>30.133333333333333</v>
      </c>
      <c r="F23" s="50">
        <f t="shared" si="1"/>
        <v>1.544982225868198</v>
      </c>
      <c r="H23" s="61">
        <v>23</v>
      </c>
      <c r="K23" s="61">
        <v>58512</v>
      </c>
    </row>
    <row r="24" spans="1:11" s="6" customFormat="1" ht="18.75">
      <c r="A24" s="58">
        <v>9</v>
      </c>
      <c r="B24" s="59" t="s">
        <v>22</v>
      </c>
      <c r="C24" s="60">
        <v>65000</v>
      </c>
      <c r="D24" s="61">
        <v>34284</v>
      </c>
      <c r="E24" s="50">
        <f t="shared" si="0"/>
        <v>52.744615384615386</v>
      </c>
      <c r="F24" s="50">
        <f t="shared" si="1"/>
        <v>62.33907920576042</v>
      </c>
      <c r="H24" s="64">
        <v>13831</v>
      </c>
      <c r="K24" s="64">
        <v>54996</v>
      </c>
    </row>
    <row r="25" spans="1:11" s="6" customFormat="1" ht="51" customHeight="1">
      <c r="A25" s="70">
        <f>A24+1</f>
        <v>10</v>
      </c>
      <c r="B25" s="71" t="s">
        <v>25</v>
      </c>
      <c r="C25" s="65">
        <v>954765</v>
      </c>
      <c r="D25" s="61">
        <v>948406</v>
      </c>
      <c r="E25" s="50">
        <f t="shared" si="0"/>
        <v>99.33397223400523</v>
      </c>
      <c r="F25" s="50">
        <f t="shared" si="1"/>
        <v>4877.3772177937772</v>
      </c>
      <c r="H25" s="61">
        <v>1311</v>
      </c>
      <c r="K25" s="61">
        <v>19445</v>
      </c>
    </row>
    <row r="26" spans="1:11" s="6" customFormat="1" ht="18.75">
      <c r="A26" s="58">
        <v>11</v>
      </c>
      <c r="B26" s="59" t="s">
        <v>21</v>
      </c>
      <c r="C26" s="65">
        <v>130000</v>
      </c>
      <c r="D26" s="61">
        <v>98562</v>
      </c>
      <c r="E26" s="50">
        <f t="shared" si="0"/>
        <v>75.816923076923075</v>
      </c>
      <c r="F26" s="50">
        <f t="shared" si="1"/>
        <v>84.534367120091943</v>
      </c>
      <c r="H26" s="61">
        <v>64339</v>
      </c>
      <c r="K26" s="61">
        <v>116594</v>
      </c>
    </row>
    <row r="27" spans="1:11" s="6" customFormat="1" ht="18.75">
      <c r="A27" s="58">
        <f>A26+1</f>
        <v>12</v>
      </c>
      <c r="B27" s="59" t="s">
        <v>24</v>
      </c>
      <c r="C27" s="65">
        <v>50000</v>
      </c>
      <c r="D27" s="61">
        <v>58265</v>
      </c>
      <c r="E27" s="50">
        <f t="shared" si="0"/>
        <v>116.53</v>
      </c>
      <c r="F27" s="50">
        <f t="shared" si="1"/>
        <v>124.89014640001714</v>
      </c>
      <c r="H27" s="72">
        <v>12609</v>
      </c>
      <c r="K27" s="72">
        <v>46653</v>
      </c>
    </row>
    <row r="28" spans="1:11" s="6" customFormat="1" ht="18.75">
      <c r="A28" s="58">
        <f>A27+1</f>
        <v>13</v>
      </c>
      <c r="B28" s="59" t="s">
        <v>23</v>
      </c>
      <c r="C28" s="65">
        <v>220000</v>
      </c>
      <c r="D28" s="61">
        <v>211541</v>
      </c>
      <c r="E28" s="50">
        <f>+D28/C28*100</f>
        <v>96.155000000000001</v>
      </c>
      <c r="F28" s="50">
        <f t="shared" si="1"/>
        <v>94.137881929919814</v>
      </c>
      <c r="H28" s="72">
        <f>'[1]t3 2022'!$Y$68+'[1]t3 2022'!$Y$67</f>
        <v>69297</v>
      </c>
      <c r="K28" s="72">
        <v>224714</v>
      </c>
    </row>
    <row r="29" spans="1:11" s="6" customFormat="1" ht="18.75">
      <c r="A29" s="51" t="s">
        <v>6</v>
      </c>
      <c r="B29" s="52" t="s">
        <v>35</v>
      </c>
      <c r="C29" s="73"/>
      <c r="D29" s="61"/>
      <c r="E29" s="50"/>
      <c r="F29" s="50"/>
      <c r="H29" s="74"/>
      <c r="K29" s="74"/>
    </row>
    <row r="30" spans="1:11" s="6" customFormat="1" ht="18.75">
      <c r="A30" s="51" t="s">
        <v>7</v>
      </c>
      <c r="B30" s="52" t="s">
        <v>40</v>
      </c>
      <c r="C30" s="54">
        <f>+C31+C32+C33+C34+C35+C36</f>
        <v>905000</v>
      </c>
      <c r="D30" s="54">
        <f>+D31+D32+D33+D34+D35+D36</f>
        <v>724260</v>
      </c>
      <c r="E30" s="55">
        <f t="shared" si="0"/>
        <v>80.028729281767951</v>
      </c>
      <c r="F30" s="55">
        <f>+D30/K30*100</f>
        <v>68.383896275076509</v>
      </c>
      <c r="H30" s="54">
        <v>287919</v>
      </c>
      <c r="I30" s="6">
        <v>288135</v>
      </c>
      <c r="J30" s="6">
        <v>266935</v>
      </c>
      <c r="K30" s="54">
        <v>1059109</v>
      </c>
    </row>
    <row r="31" spans="1:11" s="6" customFormat="1" ht="18.75">
      <c r="A31" s="58">
        <v>1</v>
      </c>
      <c r="B31" s="59" t="s">
        <v>26</v>
      </c>
      <c r="C31" s="65">
        <v>740000</v>
      </c>
      <c r="D31" s="61">
        <v>509322</v>
      </c>
      <c r="E31" s="50">
        <f t="shared" si="0"/>
        <v>68.827297297297292</v>
      </c>
      <c r="F31" s="50">
        <f>+D31/K31*100</f>
        <v>57.326643075177607</v>
      </c>
      <c r="H31" s="64">
        <v>219186</v>
      </c>
      <c r="J31" s="56">
        <f>J30-D31-D32-D33</f>
        <v>-444818</v>
      </c>
      <c r="K31" s="64">
        <v>888456</v>
      </c>
    </row>
    <row r="32" spans="1:11" s="77" customFormat="1" ht="18.75">
      <c r="A32" s="58">
        <f>A31+1</f>
        <v>2</v>
      </c>
      <c r="B32" s="59" t="s">
        <v>27</v>
      </c>
      <c r="C32" s="65">
        <v>130000</v>
      </c>
      <c r="D32" s="75">
        <v>189562</v>
      </c>
      <c r="E32" s="76">
        <f t="shared" si="0"/>
        <v>145.81692307692308</v>
      </c>
      <c r="F32" s="50">
        <f>+D32/K32*100</f>
        <v>146.18350633126147</v>
      </c>
      <c r="H32" s="64">
        <v>56456</v>
      </c>
      <c r="K32" s="64">
        <v>129674</v>
      </c>
    </row>
    <row r="33" spans="1:11" s="77" customFormat="1" ht="18.75">
      <c r="A33" s="58">
        <f>A32+1</f>
        <v>3</v>
      </c>
      <c r="B33" s="59" t="s">
        <v>28</v>
      </c>
      <c r="C33" s="65">
        <v>35000</v>
      </c>
      <c r="D33" s="75">
        <v>12869</v>
      </c>
      <c r="E33" s="76">
        <f t="shared" si="0"/>
        <v>36.768571428571427</v>
      </c>
      <c r="F33" s="50">
        <f>+D33/K33*100</f>
        <v>39.377620023867074</v>
      </c>
      <c r="H33" s="64">
        <v>9125</v>
      </c>
      <c r="K33" s="64">
        <v>32681</v>
      </c>
    </row>
    <row r="34" spans="1:11" s="6" customFormat="1" ht="18.75">
      <c r="A34" s="58">
        <f>A33+1</f>
        <v>4</v>
      </c>
      <c r="B34" s="59" t="s">
        <v>29</v>
      </c>
      <c r="C34" s="73"/>
      <c r="D34" s="75"/>
      <c r="E34" s="76"/>
      <c r="F34" s="50"/>
      <c r="H34" s="64"/>
      <c r="K34" s="64"/>
    </row>
    <row r="35" spans="1:11" s="6" customFormat="1" ht="18.75">
      <c r="A35" s="58">
        <v>5</v>
      </c>
      <c r="B35" s="59" t="s">
        <v>30</v>
      </c>
      <c r="C35" s="73"/>
      <c r="D35" s="75"/>
      <c r="E35" s="76"/>
      <c r="F35" s="50"/>
      <c r="H35" s="64"/>
      <c r="K35" s="64"/>
    </row>
    <row r="36" spans="1:11" s="6" customFormat="1" ht="18.75">
      <c r="A36" s="58">
        <v>6</v>
      </c>
      <c r="B36" s="78" t="s">
        <v>31</v>
      </c>
      <c r="C36" s="73"/>
      <c r="D36" s="75">
        <f>214938-D32-D33</f>
        <v>12507</v>
      </c>
      <c r="E36" s="76"/>
      <c r="F36" s="50">
        <f>+D36/K36*100</f>
        <v>150.7230657989877</v>
      </c>
      <c r="H36" s="64">
        <f>H30-H31-H32-H33</f>
        <v>3152</v>
      </c>
      <c r="K36" s="64">
        <v>8298</v>
      </c>
    </row>
    <row r="37" spans="1:11" s="6" customFormat="1" ht="18.75">
      <c r="A37" s="51" t="s">
        <v>44</v>
      </c>
      <c r="B37" s="79" t="s">
        <v>32</v>
      </c>
      <c r="C37" s="73"/>
      <c r="D37" s="75"/>
      <c r="E37" s="76"/>
      <c r="F37" s="50"/>
      <c r="H37" s="74"/>
      <c r="K37" s="74"/>
    </row>
    <row r="38" spans="1:11" s="6" customFormat="1" ht="18.75">
      <c r="A38" s="13" t="s">
        <v>4</v>
      </c>
      <c r="B38" s="17" t="s">
        <v>41</v>
      </c>
      <c r="C38" s="80">
        <f>+C39+C40</f>
        <v>9552600</v>
      </c>
      <c r="D38" s="81">
        <f>D10</f>
        <v>11454990</v>
      </c>
      <c r="E38" s="82">
        <f t="shared" si="0"/>
        <v>119.91489228063563</v>
      </c>
      <c r="F38" s="83">
        <f>+D38/K38*100</f>
        <v>141.65395324933183</v>
      </c>
      <c r="H38" s="84">
        <f>+H39+H40</f>
        <v>2925360</v>
      </c>
      <c r="K38" s="84">
        <v>8086601</v>
      </c>
    </row>
    <row r="39" spans="1:11" s="88" customFormat="1" ht="18.75">
      <c r="A39" s="7">
        <v>1</v>
      </c>
      <c r="B39" s="18" t="s">
        <v>42</v>
      </c>
      <c r="C39" s="60">
        <v>5410500</v>
      </c>
      <c r="D39" s="85">
        <v>2627620.5567080001</v>
      </c>
      <c r="E39" s="86">
        <f>+D39/C39*100</f>
        <v>48.565207590943537</v>
      </c>
      <c r="F39" s="66">
        <f>+D39/K39*100</f>
        <v>91.132623590734624</v>
      </c>
      <c r="G39" s="87"/>
      <c r="H39" s="60">
        <v>1222548</v>
      </c>
      <c r="K39" s="60">
        <v>2883293</v>
      </c>
    </row>
    <row r="40" spans="1:11" s="88" customFormat="1" ht="18.75">
      <c r="A40" s="19">
        <v>2</v>
      </c>
      <c r="B40" s="20" t="s">
        <v>43</v>
      </c>
      <c r="C40" s="89">
        <f>4012100+130000</f>
        <v>4142100</v>
      </c>
      <c r="D40" s="90">
        <f>D38-D39</f>
        <v>8827369.4432919994</v>
      </c>
      <c r="E40" s="91">
        <f t="shared" si="0"/>
        <v>213.11338314603699</v>
      </c>
      <c r="F40" s="66">
        <f>+D40/K40*100</f>
        <v>169.64918169925747</v>
      </c>
      <c r="G40" s="87"/>
      <c r="H40" s="92">
        <v>1702812</v>
      </c>
      <c r="K40" s="92">
        <v>5203308</v>
      </c>
    </row>
    <row r="41" spans="1:11" ht="18.75">
      <c r="A41" s="21"/>
      <c r="B41" s="21"/>
      <c r="C41" s="21"/>
      <c r="D41" s="21"/>
      <c r="E41" s="21"/>
      <c r="F41" s="21"/>
    </row>
    <row r="42" spans="1:11" ht="18.75">
      <c r="A42" s="6"/>
      <c r="B42" s="11"/>
      <c r="C42" s="6"/>
      <c r="D42" s="6"/>
      <c r="E42" s="6"/>
      <c r="F42" s="6"/>
    </row>
    <row r="43" spans="1:11" ht="18.75">
      <c r="A43" s="6"/>
      <c r="B43" s="11"/>
      <c r="C43" s="6"/>
      <c r="D43" s="6"/>
      <c r="E43" s="6"/>
      <c r="F43" s="6"/>
    </row>
    <row r="44" spans="1:11" ht="18.75">
      <c r="A44" s="1"/>
      <c r="B44" s="11"/>
      <c r="C44" s="6"/>
      <c r="D44" s="93"/>
      <c r="E44" s="93"/>
      <c r="F44" s="6"/>
    </row>
    <row r="45" spans="1:11" ht="18.75">
      <c r="A45" s="1"/>
      <c r="B45" s="11"/>
      <c r="C45" s="6"/>
      <c r="D45" s="93"/>
      <c r="E45" s="93"/>
      <c r="F45" s="6"/>
    </row>
    <row r="46" spans="1:11">
      <c r="D46" s="93"/>
      <c r="E46" s="93"/>
    </row>
    <row r="47" spans="1:11">
      <c r="D47" s="93"/>
      <c r="E47" s="93"/>
    </row>
    <row r="48" spans="1:11">
      <c r="D48" s="93"/>
      <c r="E48" s="93"/>
    </row>
    <row r="49" spans="4:5">
      <c r="D49" s="93"/>
      <c r="E49" s="93"/>
    </row>
  </sheetData>
  <mergeCells count="12">
    <mergeCell ref="H6:H7"/>
    <mergeCell ref="K6:K7"/>
    <mergeCell ref="A41:F41"/>
    <mergeCell ref="D44:E49"/>
    <mergeCell ref="D1:F1"/>
    <mergeCell ref="A4:F4"/>
    <mergeCell ref="A5:C5"/>
    <mergeCell ref="A6:A7"/>
    <mergeCell ref="B6:B7"/>
    <mergeCell ref="C6:C7"/>
    <mergeCell ref="D6:D7"/>
    <mergeCell ref="E6:F6"/>
  </mergeCell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2022-10-13T06:50:18Z</dcterms:modified>
</cp:coreProperties>
</file>