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definedNames>
    <definedName name="_xlnm.Print_Area" localSheetId="0">Sheet1!$A$1:$F$39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9" i="1" l="1"/>
  <c r="D17" i="1"/>
  <c r="E32" i="1" l="1"/>
  <c r="E11" i="1"/>
  <c r="E12" i="1"/>
  <c r="E13" i="1"/>
  <c r="E14" i="1"/>
  <c r="E15" i="1"/>
  <c r="E16" i="1"/>
  <c r="E19" i="1"/>
  <c r="E20" i="1"/>
  <c r="E21" i="1"/>
  <c r="E22" i="1"/>
  <c r="E23" i="1"/>
  <c r="E24" i="1"/>
  <c r="E25" i="1"/>
  <c r="E26" i="1"/>
  <c r="E27" i="1"/>
  <c r="E30" i="1"/>
  <c r="E31" i="1"/>
  <c r="E34" i="1"/>
  <c r="E36" i="1"/>
  <c r="E38" i="1"/>
  <c r="D29" i="1" l="1"/>
  <c r="D9" i="1"/>
  <c r="C39" i="1"/>
  <c r="E39" i="1" s="1"/>
  <c r="C29" i="1"/>
  <c r="C35" i="1"/>
  <c r="E35" i="1" s="1"/>
  <c r="C17" i="1"/>
  <c r="C10" i="1"/>
  <c r="E10" i="1" s="1"/>
  <c r="C37" i="1" l="1"/>
  <c r="C9" i="1"/>
  <c r="E9" i="1" s="1"/>
  <c r="E17" i="1"/>
  <c r="E8" i="1"/>
  <c r="E37" i="1"/>
  <c r="E29" i="1"/>
  <c r="A31" i="1"/>
  <c r="A32" i="1"/>
  <c r="A33" i="1" s="1"/>
  <c r="A26" i="1"/>
  <c r="A27" i="1" s="1"/>
  <c r="A24" i="1"/>
  <c r="A11" i="1"/>
  <c r="A12" i="1"/>
  <c r="A13" i="1" s="1"/>
  <c r="A14" i="1" s="1"/>
  <c r="A15" i="1" s="1"/>
  <c r="A16" i="1" s="1"/>
</calcChain>
</file>

<file path=xl/sharedStrings.xml><?xml version="1.0" encoding="utf-8"?>
<sst xmlns="http://schemas.openxmlformats.org/spreadsheetml/2006/main" count="54" uniqueCount="49">
  <si>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</si>
  <si>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</si>
  <si>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</si>
  <si>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</si>
  <si>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</si>
  <si>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</si>
  <si>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</si>
  <si>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</si>
  <si>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</si>
  <si>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</si>
  <si>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</si>
  <si>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</si>
  <si>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</si>
  <si>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</si>
  <si>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</si>
  <si>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</si>
  <si>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</si>
  <si>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</si>
  <si>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</si>
  <si>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</si>
  <si>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</si>
  <si>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</si>
  <si>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</si>
  <si>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</si>
  <si>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</si>
  <si>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</si>
  <si>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</si>
  <si>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</si>
  <si>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</si>
  <si>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</si>
  <si>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</si>
  <si>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</si>
  <si>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</si>
  <si>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</si>
  <si>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</si>
  <si>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</si>
  <si>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</si>
  <si>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</si>
  <si>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</si>
  <si>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</si>
  <si>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</si>
  <si>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</si>
  <si>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</si>
  <si>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</si>
  <si>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</si>
  <si>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</si>
  <si>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BÌNH ĐỊNH</t>
  </si>
  <si>
    <t>ƯỚC THỰC HIỆN THU NGÂN SÁCH NHÀ NƯỚC QUÝ I NĂM 2025</t>
  </si>
  <si>
    <t>ƯỚC THỰC HIỆN QUÝ 
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</si>
</sst>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quot;&quot;;_(@_)"/>
    <numFmt numFmtId="165" formatCode="_(* #,##0_);_(* \(#,##0\);_(* &quot;-&quot;??_);_(@_)"/>
    <numFmt numFmtId="166" formatCode="#,##0.0"/>
  </numFmts>
  <fonts count="23">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xf numFmtId="43" fontId="22" fillId="0" borderId="0" applyFont="0" applyFill="0" applyBorder="0" applyAlignment="0" applyProtection="0"/>
  </cellStyleXfs>
  <cellXfs count="65">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20" fillId="0" borderId="0" xfId="0" applyFont="1" applyFill="1" applyBorder="1" applyAlignment="1">
      <alignment horizontal="right"/>
    </xf>
    <xf numFmtId="0" fontId="16" fillId="0" borderId="0" xfId="0" applyFont="1" applyFill="1" applyAlignment="1">
      <alignment vertical="center"/>
    </xf>
    <xf numFmtId="0" fontId="17" fillId="0" borderId="0" xfId="0" applyFont="1" applyFill="1" applyAlignment="1">
      <alignment horizontal="centerContinuous" vertical="center"/>
    </xf>
    <xf numFmtId="0" fontId="3" fillId="0" borderId="4" xfId="0" applyFont="1" applyFill="1" applyBorder="1" applyAlignment="1">
      <alignment horizontal="center" vertical="center"/>
    </xf>
    <xf numFmtId="0" fontId="3" fillId="0" borderId="5" xfId="0" applyNumberFormat="1" applyFont="1" applyFill="1" applyBorder="1" applyAlignment="1">
      <alignment horizontal="left" vertical="center" wrapText="1"/>
    </xf>
    <xf numFmtId="0" fontId="12" fillId="0" borderId="0" xfId="0" applyFont="1" applyFill="1" applyAlignment="1">
      <alignment vertical="center"/>
    </xf>
    <xf numFmtId="3" fontId="3" fillId="0" borderId="2" xfId="0" applyNumberFormat="1" applyFont="1" applyFill="1" applyBorder="1" applyAlignment="1">
      <alignment vertical="center"/>
    </xf>
    <xf numFmtId="0" fontId="4" fillId="0" borderId="3" xfId="0" applyFont="1" applyFill="1" applyBorder="1" applyAlignment="1">
      <alignment horizontal="justify" wrapText="1"/>
    </xf>
    <xf numFmtId="0" fontId="5" fillId="0" borderId="7" xfId="0" applyFont="1" applyFill="1" applyBorder="1"/>
    <xf numFmtId="0" fontId="16" fillId="0" borderId="7"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9" xfId="0" applyNumberFormat="1" applyFont="1" applyFill="1" applyBorder="1" applyAlignment="1">
      <alignment vertical="center" wrapText="1"/>
    </xf>
    <xf numFmtId="3" fontId="3" fillId="0" borderId="6" xfId="0" applyNumberFormat="1" applyFont="1" applyFill="1" applyBorder="1" applyAlignment="1">
      <alignment vertical="center"/>
    </xf>
    <xf numFmtId="165" fontId="6" fillId="0" borderId="2" xfId="11" applyNumberFormat="1" applyFont="1" applyFill="1" applyBorder="1" applyAlignment="1">
      <alignment vertical="center"/>
    </xf>
    <xf numFmtId="165" fontId="4" fillId="0" borderId="2" xfId="11" applyNumberFormat="1" applyFont="1" applyFill="1" applyBorder="1" applyAlignment="1">
      <alignment vertical="center"/>
    </xf>
    <xf numFmtId="165" fontId="5" fillId="0" borderId="2" xfId="11" applyNumberFormat="1" applyFont="1" applyFill="1" applyBorder="1" applyAlignment="1">
      <alignment vertical="center"/>
    </xf>
    <xf numFmtId="165" fontId="5" fillId="0" borderId="2" xfId="11" applyNumberFormat="1" applyFont="1" applyFill="1" applyBorder="1" applyAlignment="1">
      <alignment vertical="center" wrapText="1"/>
    </xf>
    <xf numFmtId="165" fontId="4" fillId="0" borderId="2" xfId="11" applyNumberFormat="1" applyFont="1" applyFill="1" applyBorder="1" applyAlignment="1">
      <alignment horizontal="left" vertical="center" wrapText="1"/>
    </xf>
    <xf numFmtId="165" fontId="4" fillId="0" borderId="8" xfId="11" applyNumberFormat="1" applyFont="1" applyFill="1" applyBorder="1" applyAlignment="1">
      <alignment vertical="center"/>
    </xf>
    <xf numFmtId="0" fontId="9" fillId="0" borderId="0" xfId="0" applyFont="1" applyFill="1"/>
    <xf numFmtId="0" fontId="5" fillId="0" borderId="2" xfId="0" applyFont="1" applyFill="1" applyBorder="1" applyAlignment="1">
      <alignment horizontal="center" vertical="center"/>
    </xf>
    <xf numFmtId="0" fontId="5" fillId="0" borderId="7" xfId="0" applyNumberFormat="1" applyFont="1" applyFill="1" applyBorder="1" applyAlignment="1">
      <alignment vertical="center" wrapText="1"/>
    </xf>
    <xf numFmtId="0" fontId="5" fillId="0" borderId="0" xfId="0" applyFont="1" applyFill="1" applyAlignment="1">
      <alignment horizontal="centerContinuous" vertical="center" wrapText="1"/>
    </xf>
    <xf numFmtId="166" fontId="3" fillId="0" borderId="6" xfId="0" applyNumberFormat="1" applyFont="1" applyFill="1" applyBorder="1" applyAlignment="1">
      <alignment vertical="center"/>
    </xf>
    <xf numFmtId="166" fontId="3" fillId="0" borderId="2" xfId="0" applyNumberFormat="1" applyFont="1" applyFill="1" applyBorder="1" applyAlignment="1">
      <alignment vertical="center"/>
    </xf>
    <xf numFmtId="166" fontId="4" fillId="0" borderId="2" xfId="11" applyNumberFormat="1" applyFont="1" applyFill="1" applyBorder="1" applyAlignment="1">
      <alignment vertical="center"/>
    </xf>
    <xf numFmtId="166" fontId="6" fillId="0" borderId="2" xfId="11" applyNumberFormat="1" applyFont="1" applyFill="1" applyBorder="1" applyAlignment="1">
      <alignment vertical="center"/>
    </xf>
    <xf numFmtId="166" fontId="5" fillId="0" borderId="2" xfId="11" applyNumberFormat="1" applyFont="1" applyFill="1" applyBorder="1" applyAlignment="1">
      <alignment vertical="center"/>
    </xf>
    <xf numFmtId="166" fontId="5" fillId="0" borderId="2" xfId="11" applyNumberFormat="1" applyFont="1" applyFill="1" applyBorder="1" applyAlignment="1">
      <alignment vertical="center" wrapText="1"/>
    </xf>
    <xf numFmtId="166" fontId="4" fillId="0" borderId="8" xfId="11" applyNumberFormat="1" applyFont="1" applyFill="1" applyBorder="1" applyAlignment="1">
      <alignment vertical="center"/>
    </xf>
    <xf numFmtId="166" fontId="4" fillId="0" borderId="2" xfId="11" applyNumberFormat="1" applyFont="1" applyFill="1" applyBorder="1" applyAlignment="1">
      <alignment horizontal="right" vertical="center" wrapText="1"/>
    </xf>
    <xf numFmtId="0" fontId="10" fillId="0" borderId="10"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1"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7" fillId="0" borderId="13"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xf numFmtId="0" fontId="7" fillId="0" borderId="16" xfId="6" applyNumberFormat="1" applyFont="1" applyFill="1" applyBorder="1" applyAlignment="1">
      <alignment horizontal="center" vertical="center" wrapText="1"/>
    </xf>
  </cellXfs>
  <cellStyles count="12">
    <cellStyle name="Comma" xfId="11" builtinId="3"/>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tabSelected="1" topLeftCell="A8" zoomScale="80" zoomScaleNormal="80" workbookViewId="0">
      <selection activeCell="K27" sqref="J27:K27"/>
    </sheetView>
  </sheetViews>
  <sheetFormatPr defaultColWidth="12.85546875" defaultRowHeight="15.75"/>
  <cols>
    <col min="1" max="1" width="7.28515625" style="6" customWidth="1"/>
    <col min="2" max="2" width="79.28515625" style="6" customWidth="1"/>
    <col min="3" max="4" width="14.5703125" style="6" customWidth="1"/>
    <col min="5" max="6" width="12" style="6" customWidth="1"/>
    <col min="7" max="16384" width="12.85546875" style="6"/>
  </cols>
  <sheetData>
    <row r="1" spans="1:6" ht="21" customHeight="1">
      <c r="A1" s="4" t="s">
        <v>46</v>
      </c>
      <c r="B1" s="4"/>
      <c r="C1" s="4"/>
      <c r="D1" s="54" t="s">
        <v>37</v>
      </c>
      <c r="E1" s="54"/>
      <c r="F1" s="54"/>
    </row>
    <row r="2" spans="1:6" ht="18.75">
      <c r="A2" s="7"/>
      <c r="B2" s="7"/>
      <c r="C2" s="5"/>
      <c r="D2" s="5"/>
      <c r="E2" s="5"/>
      <c r="F2" s="5"/>
    </row>
    <row r="3" spans="1:6" ht="24.75" customHeight="1">
      <c r="A3" s="44" t="s">
        <v>47</v>
      </c>
      <c r="B3" s="15"/>
      <c r="C3" s="16"/>
      <c r="D3" s="16"/>
      <c r="E3" s="16"/>
      <c r="F3" s="16"/>
    </row>
    <row r="4" spans="1:6">
      <c r="A4" s="55"/>
      <c r="B4" s="55"/>
      <c r="C4" s="55"/>
      <c r="D4" s="55"/>
      <c r="E4" s="55"/>
      <c r="F4" s="55"/>
    </row>
    <row r="5" spans="1:6" ht="17.25" customHeight="1">
      <c r="A5" s="56"/>
      <c r="B5" s="56"/>
      <c r="C5" s="56"/>
      <c r="D5" s="23"/>
      <c r="E5" s="24"/>
      <c r="F5" s="22" t="s">
        <v>0</v>
      </c>
    </row>
    <row r="6" spans="1:6" s="17" customFormat="1" ht="34.9" customHeight="1">
      <c r="A6" s="57" t="s">
        <v>1</v>
      </c>
      <c r="B6" s="58" t="s">
        <v>2</v>
      </c>
      <c r="C6" s="59" t="s">
        <v>33</v>
      </c>
      <c r="D6" s="61" t="s">
        <v>48</v>
      </c>
      <c r="E6" s="63" t="s">
        <v>34</v>
      </c>
      <c r="F6" s="64"/>
    </row>
    <row r="7" spans="1:6" s="17" customFormat="1" ht="52.15" customHeight="1">
      <c r="A7" s="57"/>
      <c r="B7" s="57"/>
      <c r="C7" s="60"/>
      <c r="D7" s="62"/>
      <c r="E7" s="2" t="s">
        <v>33</v>
      </c>
      <c r="F7" s="3" t="s">
        <v>35</v>
      </c>
    </row>
    <row r="8" spans="1:6" s="27" customFormat="1" ht="21" customHeight="1">
      <c r="A8" s="25" t="s">
        <v>3</v>
      </c>
      <c r="B8" s="26" t="s">
        <v>38</v>
      </c>
      <c r="C8" s="34">
        <v>17415000</v>
      </c>
      <c r="D8" s="34">
        <v>4307589.233479999</v>
      </c>
      <c r="E8" s="45">
        <f>+D8/C8*100</f>
        <v>24.734936741200109</v>
      </c>
      <c r="F8" s="45">
        <v>149.53407547955788</v>
      </c>
    </row>
    <row r="9" spans="1:6" s="8" customFormat="1" ht="21" customHeight="1">
      <c r="A9" s="9" t="s">
        <v>5</v>
      </c>
      <c r="B9" s="10" t="s">
        <v>9</v>
      </c>
      <c r="C9" s="28">
        <f>+C10+C11+C12+C13+C14+C15+C16+C17+C23+C24+C25+C26+C27</f>
        <v>16370000</v>
      </c>
      <c r="D9" s="28">
        <f>+D10+D11+D12+D13+D14+D15+D16+D17+D23+D24+D25+D26+D27</f>
        <v>4178609.0239099995</v>
      </c>
      <c r="E9" s="46">
        <f t="shared" ref="E9:E39" si="0">+D9/C9*100</f>
        <v>25.526017250519239</v>
      </c>
      <c r="F9" s="46">
        <v>158.18976307795089</v>
      </c>
    </row>
    <row r="10" spans="1:6" s="8" customFormat="1" ht="21" customHeight="1">
      <c r="A10" s="11">
        <v>1</v>
      </c>
      <c r="B10" s="12" t="s">
        <v>39</v>
      </c>
      <c r="C10" s="36">
        <f>372000+110000</f>
        <v>482000</v>
      </c>
      <c r="D10" s="36">
        <v>125643.06571400001</v>
      </c>
      <c r="E10" s="47">
        <f t="shared" si="0"/>
        <v>26.067026081742739</v>
      </c>
      <c r="F10" s="47">
        <v>90.229742265026047</v>
      </c>
    </row>
    <row r="11" spans="1:6" s="8" customFormat="1" ht="21" customHeight="1">
      <c r="A11" s="11">
        <f>+A10+1</f>
        <v>2</v>
      </c>
      <c r="B11" s="12" t="s">
        <v>10</v>
      </c>
      <c r="C11" s="36">
        <v>509000</v>
      </c>
      <c r="D11" s="36">
        <v>185512.68387699997</v>
      </c>
      <c r="E11" s="47">
        <f t="shared" si="0"/>
        <v>36.446499779371308</v>
      </c>
      <c r="F11" s="47">
        <v>94.24104281380238</v>
      </c>
    </row>
    <row r="12" spans="1:6" s="8" customFormat="1" ht="21" customHeight="1">
      <c r="A12" s="11">
        <f>A11+1</f>
        <v>3</v>
      </c>
      <c r="B12" s="12" t="s">
        <v>11</v>
      </c>
      <c r="C12" s="36">
        <v>3146000</v>
      </c>
      <c r="D12" s="36">
        <v>1031740.1639179999</v>
      </c>
      <c r="E12" s="47">
        <f t="shared" si="0"/>
        <v>32.795300823839796</v>
      </c>
      <c r="F12" s="47">
        <v>123.28651970742084</v>
      </c>
    </row>
    <row r="13" spans="1:6" s="8" customFormat="1" ht="21" customHeight="1">
      <c r="A13" s="11">
        <f>A12+1</f>
        <v>4</v>
      </c>
      <c r="B13" s="12" t="s">
        <v>12</v>
      </c>
      <c r="C13" s="36">
        <v>702000</v>
      </c>
      <c r="D13" s="36">
        <v>319595.10893400002</v>
      </c>
      <c r="E13" s="47">
        <f t="shared" si="0"/>
        <v>45.526368794017095</v>
      </c>
      <c r="F13" s="47">
        <v>140.3371844193301</v>
      </c>
    </row>
    <row r="14" spans="1:6" s="8" customFormat="1" ht="21" customHeight="1">
      <c r="A14" s="11">
        <f>A13+1</f>
        <v>5</v>
      </c>
      <c r="B14" s="12" t="s">
        <v>13</v>
      </c>
      <c r="C14" s="36">
        <v>910000</v>
      </c>
      <c r="D14" s="36">
        <v>123514.830304</v>
      </c>
      <c r="E14" s="47">
        <f t="shared" si="0"/>
        <v>13.573058275164835</v>
      </c>
      <c r="F14" s="47">
        <v>103.09652604775505</v>
      </c>
    </row>
    <row r="15" spans="1:6" s="8" customFormat="1" ht="21" customHeight="1">
      <c r="A15" s="11">
        <f>A14+1</f>
        <v>6</v>
      </c>
      <c r="B15" s="12" t="s">
        <v>14</v>
      </c>
      <c r="C15" s="36">
        <v>339000</v>
      </c>
      <c r="D15" s="36">
        <v>75844.295616000003</v>
      </c>
      <c r="E15" s="47">
        <f t="shared" si="0"/>
        <v>22.372948559292034</v>
      </c>
      <c r="F15" s="47">
        <v>105.41725777769477</v>
      </c>
    </row>
    <row r="16" spans="1:6" s="8" customFormat="1" ht="21" customHeight="1">
      <c r="A16" s="11">
        <f>A15+1</f>
        <v>7</v>
      </c>
      <c r="B16" s="12" t="s">
        <v>15</v>
      </c>
      <c r="C16" s="36">
        <v>235000</v>
      </c>
      <c r="D16" s="36">
        <v>66426.500289999996</v>
      </c>
      <c r="E16" s="47">
        <f t="shared" si="0"/>
        <v>28.266595868085105</v>
      </c>
      <c r="F16" s="47">
        <v>98.784864983560695</v>
      </c>
    </row>
    <row r="17" spans="1:6" s="8" customFormat="1" ht="21" customHeight="1">
      <c r="A17" s="11">
        <v>8</v>
      </c>
      <c r="B17" s="12" t="s">
        <v>40</v>
      </c>
      <c r="C17" s="36">
        <f>+C18+C19+C20+C21+C22</f>
        <v>9241000</v>
      </c>
      <c r="D17" s="36">
        <f>+D18+D19+D20+D21+D22</f>
        <v>2071562.0636280002</v>
      </c>
      <c r="E17" s="47">
        <f t="shared" si="0"/>
        <v>22.417076762558168</v>
      </c>
      <c r="F17" s="47">
        <v>262.37574976140371</v>
      </c>
    </row>
    <row r="18" spans="1:6" s="8" customFormat="1" ht="21" customHeight="1">
      <c r="A18" s="18" t="s">
        <v>8</v>
      </c>
      <c r="B18" s="19" t="s">
        <v>16</v>
      </c>
      <c r="C18" s="35"/>
      <c r="D18" s="35"/>
      <c r="E18" s="48"/>
      <c r="F18" s="48"/>
    </row>
    <row r="19" spans="1:6" s="8" customFormat="1" ht="21" customHeight="1">
      <c r="A19" s="18" t="s">
        <v>8</v>
      </c>
      <c r="B19" s="19" t="s">
        <v>17</v>
      </c>
      <c r="C19" s="35">
        <v>31000</v>
      </c>
      <c r="D19" s="35">
        <v>2162.9771959999998</v>
      </c>
      <c r="E19" s="48">
        <f t="shared" si="0"/>
        <v>6.9773457935483867</v>
      </c>
      <c r="F19" s="48">
        <v>88.200169919194479</v>
      </c>
    </row>
    <row r="20" spans="1:6" s="8" customFormat="1" ht="21" customHeight="1">
      <c r="A20" s="18" t="s">
        <v>8</v>
      </c>
      <c r="B20" s="19" t="s">
        <v>19</v>
      </c>
      <c r="C20" s="35">
        <v>7200000</v>
      </c>
      <c r="D20" s="35">
        <v>1781499.7375940001</v>
      </c>
      <c r="E20" s="48">
        <f t="shared" si="0"/>
        <v>24.743051911027777</v>
      </c>
      <c r="F20" s="48">
        <v>235.91577007287867</v>
      </c>
    </row>
    <row r="21" spans="1:6" s="8" customFormat="1" ht="21" customHeight="1">
      <c r="A21" s="18" t="s">
        <v>8</v>
      </c>
      <c r="B21" s="19" t="s">
        <v>18</v>
      </c>
      <c r="C21" s="35">
        <v>1980000</v>
      </c>
      <c r="D21" s="35">
        <v>283130.56795</v>
      </c>
      <c r="E21" s="48">
        <f t="shared" si="0"/>
        <v>14.299523633838385</v>
      </c>
      <c r="F21" s="48">
        <v>970.34901776584979</v>
      </c>
    </row>
    <row r="22" spans="1:6" s="8" customFormat="1" ht="21" customHeight="1">
      <c r="A22" s="18" t="s">
        <v>8</v>
      </c>
      <c r="B22" s="19" t="s">
        <v>20</v>
      </c>
      <c r="C22" s="35">
        <v>30000</v>
      </c>
      <c r="D22" s="35">
        <v>4768.7808880000002</v>
      </c>
      <c r="E22" s="48">
        <f t="shared" si="0"/>
        <v>15.895936293333335</v>
      </c>
      <c r="F22" s="48">
        <v>172.32229807359096</v>
      </c>
    </row>
    <row r="23" spans="1:6" s="8" customFormat="1" ht="21" customHeight="1">
      <c r="A23" s="11">
        <v>9</v>
      </c>
      <c r="B23" s="12" t="s">
        <v>22</v>
      </c>
      <c r="C23" s="36">
        <v>40000</v>
      </c>
      <c r="D23" s="36">
        <v>15806.553663999999</v>
      </c>
      <c r="E23" s="47">
        <f t="shared" si="0"/>
        <v>39.516384159999994</v>
      </c>
      <c r="F23" s="47">
        <v>133.49693119155381</v>
      </c>
    </row>
    <row r="24" spans="1:6" s="8" customFormat="1" ht="32.25">
      <c r="A24" s="20">
        <f>A23+1</f>
        <v>10</v>
      </c>
      <c r="B24" s="29" t="s">
        <v>25</v>
      </c>
      <c r="C24" s="36">
        <v>30000</v>
      </c>
      <c r="D24" s="36">
        <v>2311.8097309999998</v>
      </c>
      <c r="E24" s="47">
        <f t="shared" si="0"/>
        <v>7.7060324366666659</v>
      </c>
      <c r="F24" s="47">
        <v>88.639776383927398</v>
      </c>
    </row>
    <row r="25" spans="1:6" s="8" customFormat="1" ht="21" customHeight="1">
      <c r="A25" s="11">
        <v>11</v>
      </c>
      <c r="B25" s="12" t="s">
        <v>21</v>
      </c>
      <c r="C25" s="36">
        <v>170000</v>
      </c>
      <c r="D25" s="36">
        <v>57735.274740000001</v>
      </c>
      <c r="E25" s="47">
        <f t="shared" si="0"/>
        <v>33.961926317647055</v>
      </c>
      <c r="F25" s="47">
        <v>105.92313208488977</v>
      </c>
    </row>
    <row r="26" spans="1:6" s="8" customFormat="1" ht="21.6" customHeight="1">
      <c r="A26" s="11">
        <f>A25+1</f>
        <v>12</v>
      </c>
      <c r="B26" s="12" t="s">
        <v>24</v>
      </c>
      <c r="C26" s="36">
        <v>66000</v>
      </c>
      <c r="D26" s="36">
        <v>14359.303317</v>
      </c>
      <c r="E26" s="47">
        <f t="shared" si="0"/>
        <v>21.75652017727273</v>
      </c>
      <c r="F26" s="47">
        <v>118.45725684647861</v>
      </c>
    </row>
    <row r="27" spans="1:6" s="8" customFormat="1" ht="21.6" customHeight="1">
      <c r="A27" s="11">
        <f>A26+1</f>
        <v>13</v>
      </c>
      <c r="B27" s="12" t="s">
        <v>23</v>
      </c>
      <c r="C27" s="36">
        <v>500000</v>
      </c>
      <c r="D27" s="36">
        <v>88557.370177000004</v>
      </c>
      <c r="E27" s="47">
        <f t="shared" si="0"/>
        <v>17.711474035400002</v>
      </c>
      <c r="F27" s="47">
        <v>79.631211162415099</v>
      </c>
    </row>
    <row r="28" spans="1:6" s="41" customFormat="1" ht="21.6" customHeight="1">
      <c r="A28" s="9" t="s">
        <v>6</v>
      </c>
      <c r="B28" s="10" t="s">
        <v>36</v>
      </c>
      <c r="C28" s="37"/>
      <c r="D28" s="37"/>
      <c r="E28" s="49"/>
      <c r="F28" s="49"/>
    </row>
    <row r="29" spans="1:6" s="41" customFormat="1" ht="21.6" customHeight="1">
      <c r="A29" s="9" t="s">
        <v>7</v>
      </c>
      <c r="B29" s="10" t="s">
        <v>41</v>
      </c>
      <c r="C29" s="37">
        <f>+C30+C31+C32+C33+C34+C35</f>
        <v>950000</v>
      </c>
      <c r="D29" s="37">
        <f>+D30+D31+D32+D33+D34+D35</f>
        <v>101128.21057000001</v>
      </c>
      <c r="E29" s="49">
        <f t="shared" si="0"/>
        <v>10.645074796842106</v>
      </c>
      <c r="F29" s="49">
        <v>53.559501612356897</v>
      </c>
    </row>
    <row r="30" spans="1:6" s="8" customFormat="1" ht="21.6" customHeight="1">
      <c r="A30" s="11">
        <v>1</v>
      </c>
      <c r="B30" s="12" t="s">
        <v>26</v>
      </c>
      <c r="C30" s="36">
        <v>700000</v>
      </c>
      <c r="D30" s="36">
        <v>76605.343057000006</v>
      </c>
      <c r="E30" s="47">
        <f t="shared" si="0"/>
        <v>10.943620436714287</v>
      </c>
      <c r="F30" s="47">
        <v>51.357550351862798</v>
      </c>
    </row>
    <row r="31" spans="1:6" s="8" customFormat="1" ht="21.6" customHeight="1">
      <c r="A31" s="11">
        <f>A30+1</f>
        <v>2</v>
      </c>
      <c r="B31" s="12" t="s">
        <v>27</v>
      </c>
      <c r="C31" s="36">
        <v>200000</v>
      </c>
      <c r="D31" s="36">
        <v>19106.305325000001</v>
      </c>
      <c r="E31" s="47">
        <f t="shared" si="0"/>
        <v>9.5531526625000005</v>
      </c>
      <c r="F31" s="47">
        <v>58.350390361672531</v>
      </c>
    </row>
    <row r="32" spans="1:6" s="8" customFormat="1" ht="21.6" customHeight="1">
      <c r="A32" s="11">
        <f>A31+1</f>
        <v>3</v>
      </c>
      <c r="B32" s="12" t="s">
        <v>28</v>
      </c>
      <c r="C32" s="36">
        <v>26800</v>
      </c>
      <c r="D32" s="36">
        <v>5291.9306809999998</v>
      </c>
      <c r="E32" s="47">
        <f t="shared" si="0"/>
        <v>19.746010003731342</v>
      </c>
      <c r="F32" s="47">
        <v>113.10801739741395</v>
      </c>
    </row>
    <row r="33" spans="1:6" s="8" customFormat="1" ht="21.6" customHeight="1">
      <c r="A33" s="11">
        <f>A32+1</f>
        <v>4</v>
      </c>
      <c r="B33" s="12" t="s">
        <v>29</v>
      </c>
      <c r="C33" s="36"/>
      <c r="D33" s="36"/>
      <c r="E33" s="47"/>
      <c r="F33" s="47"/>
    </row>
    <row r="34" spans="1:6" s="8" customFormat="1" ht="21.6" customHeight="1">
      <c r="A34" s="11">
        <v>5</v>
      </c>
      <c r="B34" s="12" t="s">
        <v>30</v>
      </c>
      <c r="C34" s="36">
        <v>200</v>
      </c>
      <c r="D34" s="36">
        <v>64.309579999999997</v>
      </c>
      <c r="E34" s="47">
        <f t="shared" si="0"/>
        <v>32.154789999999998</v>
      </c>
      <c r="F34" s="47">
        <v>75.50662328089517</v>
      </c>
    </row>
    <row r="35" spans="1:6" s="8" customFormat="1" ht="21.6" customHeight="1">
      <c r="A35" s="11">
        <v>6</v>
      </c>
      <c r="B35" s="14" t="s">
        <v>31</v>
      </c>
      <c r="C35" s="36">
        <f>3000+20000</f>
        <v>23000</v>
      </c>
      <c r="D35" s="36">
        <v>60.321927000000002</v>
      </c>
      <c r="E35" s="47">
        <f t="shared" si="0"/>
        <v>0.26226924782608696</v>
      </c>
      <c r="F35" s="47">
        <v>2.8462770481998181</v>
      </c>
    </row>
    <row r="36" spans="1:6" s="41" customFormat="1" ht="21.6" customHeight="1">
      <c r="A36" s="9" t="s">
        <v>45</v>
      </c>
      <c r="B36" s="30" t="s">
        <v>32</v>
      </c>
      <c r="C36" s="37">
        <v>2000</v>
      </c>
      <c r="D36" s="37">
        <v>312.37799999999999</v>
      </c>
      <c r="E36" s="49">
        <f t="shared" si="0"/>
        <v>15.6189</v>
      </c>
      <c r="F36" s="47">
        <v>1172.8014056586771</v>
      </c>
    </row>
    <row r="37" spans="1:6" s="41" customFormat="1" ht="21" customHeight="1">
      <c r="A37" s="42" t="s">
        <v>4</v>
      </c>
      <c r="B37" s="43" t="s">
        <v>42</v>
      </c>
      <c r="C37" s="38">
        <f>+C38+C39</f>
        <v>15807080</v>
      </c>
      <c r="D37" s="38">
        <v>4070352.3894269997</v>
      </c>
      <c r="E37" s="50">
        <f t="shared" si="0"/>
        <v>25.750185293090183</v>
      </c>
      <c r="F37" s="50">
        <v>160.53315108990381</v>
      </c>
    </row>
    <row r="38" spans="1:6" s="8" customFormat="1" ht="21" customHeight="1">
      <c r="A38" s="13">
        <v>1</v>
      </c>
      <c r="B38" s="31" t="s">
        <v>43</v>
      </c>
      <c r="C38" s="39">
        <v>5185860</v>
      </c>
      <c r="D38" s="39">
        <v>1477585.8976909998</v>
      </c>
      <c r="E38" s="52">
        <f t="shared" si="0"/>
        <v>28.492591348223822</v>
      </c>
      <c r="F38" s="52">
        <v>120.10432905231706</v>
      </c>
    </row>
    <row r="39" spans="1:6" s="8" customFormat="1" ht="21" customHeight="1">
      <c r="A39" s="32">
        <v>2</v>
      </c>
      <c r="B39" s="33" t="s">
        <v>44</v>
      </c>
      <c r="C39" s="40">
        <f>10451220+170000</f>
        <v>10621220</v>
      </c>
      <c r="D39" s="40">
        <f>+D37-D38</f>
        <v>2592766.4917359999</v>
      </c>
      <c r="E39" s="51">
        <f t="shared" si="0"/>
        <v>24.411192798341432</v>
      </c>
      <c r="F39" s="51">
        <v>198.63841778692674</v>
      </c>
    </row>
    <row r="40" spans="1:6" ht="15.95" customHeight="1">
      <c r="A40" s="53"/>
      <c r="B40" s="53"/>
      <c r="C40" s="53"/>
      <c r="D40" s="53"/>
      <c r="E40" s="53"/>
      <c r="F40" s="53"/>
    </row>
    <row r="41" spans="1:6" ht="22.5" customHeight="1">
      <c r="A41" s="8"/>
      <c r="B41" s="21"/>
      <c r="C41" s="8"/>
      <c r="D41" s="8"/>
      <c r="E41" s="8"/>
      <c r="F41" s="8"/>
    </row>
    <row r="42" spans="1:6" ht="18.75">
      <c r="A42" s="8"/>
      <c r="B42" s="21"/>
      <c r="C42" s="8"/>
      <c r="D42" s="8"/>
      <c r="E42" s="8"/>
      <c r="F42" s="8"/>
    </row>
    <row r="43" spans="1:6" ht="18.75">
      <c r="A43" s="1"/>
      <c r="B43" s="21"/>
      <c r="C43" s="8"/>
      <c r="D43" s="8"/>
      <c r="E43" s="8"/>
      <c r="F43" s="8"/>
    </row>
    <row r="44" spans="1:6" ht="18.75">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5" right="0.25" top="0.75" bottom="0.75" header="0.3" footer="0.3"/>
  <pageSetup paperSize="9" scale="6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2025-04-08T04:07:39Z</cp:lastPrinted>
  <dcterms:created xsi:type="dcterms:W3CDTF">2018-08-22T07:49:45Z</dcterms:created>
  <dcterms:modified xsi:type="dcterms:W3CDTF">2025-04-08T07:08:41Z</dcterms:modified>
</cp:coreProperties>
</file>